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schuler\OneDrive - West Virginia University\udrive\maple syrup\acer2\"/>
    </mc:Choice>
  </mc:AlternateContent>
  <xr:revisionPtr revIDLastSave="2" documentId="8_{E65D50C5-5867-490E-B149-61517BC209F8}" xr6:coauthVersionLast="41" xr6:coauthVersionMax="41" xr10:uidLastSave="{66E315F1-845B-4C2C-BCEC-56DAC6D46BDD}"/>
  <bookViews>
    <workbookView xWindow="-120" yWindow="-120" windowWidth="20730" windowHeight="11160" activeTab="1" xr2:uid="{D936140B-1A16-4947-BC27-30695832F0CC}"/>
  </bookViews>
  <sheets>
    <sheet name="Read Me" sheetId="9" r:id="rId1"/>
    <sheet name="CRUISE_INFO" sheetId="2" r:id="rId2"/>
    <sheet name="CRUISE DATA" sheetId="8" r:id="rId3"/>
    <sheet name="BAF PLOTS (2)" sheetId="4" r:id="rId4"/>
    <sheet name="FIXED PLOTS" sheetId="3" r:id="rId5"/>
  </sheets>
  <externalReferences>
    <externalReference r:id="rId6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4" i="3" l="1"/>
  <c r="C24" i="3"/>
  <c r="D24" i="3"/>
  <c r="E24" i="3"/>
  <c r="F24" i="3"/>
  <c r="G24" i="3"/>
  <c r="H24" i="3"/>
  <c r="I24" i="3"/>
  <c r="J24" i="3"/>
  <c r="B25" i="3"/>
  <c r="C25" i="3"/>
  <c r="D25" i="3"/>
  <c r="E25" i="3"/>
  <c r="F25" i="3"/>
  <c r="G25" i="3"/>
  <c r="H25" i="3"/>
  <c r="I25" i="3"/>
  <c r="J25" i="3"/>
  <c r="B26" i="3"/>
  <c r="C26" i="3"/>
  <c r="D26" i="3"/>
  <c r="E26" i="3"/>
  <c r="F26" i="3"/>
  <c r="G26" i="3"/>
  <c r="H26" i="3"/>
  <c r="I26" i="3"/>
  <c r="J26" i="3"/>
  <c r="B27" i="3"/>
  <c r="C27" i="3"/>
  <c r="D27" i="3"/>
  <c r="E27" i="3"/>
  <c r="F27" i="3"/>
  <c r="G27" i="3"/>
  <c r="H27" i="3"/>
  <c r="I27" i="3"/>
  <c r="J27" i="3"/>
  <c r="B28" i="3"/>
  <c r="C28" i="3"/>
  <c r="D28" i="3"/>
  <c r="E28" i="3"/>
  <c r="F28" i="3"/>
  <c r="G28" i="3"/>
  <c r="H28" i="3"/>
  <c r="I28" i="3"/>
  <c r="J28" i="3"/>
  <c r="B29" i="3"/>
  <c r="C29" i="3"/>
  <c r="D29" i="3"/>
  <c r="E29" i="3"/>
  <c r="F29" i="3"/>
  <c r="G29" i="3"/>
  <c r="H29" i="3"/>
  <c r="I29" i="3"/>
  <c r="J29" i="3"/>
  <c r="B30" i="3"/>
  <c r="C30" i="3"/>
  <c r="D30" i="3"/>
  <c r="E30" i="3"/>
  <c r="F30" i="3"/>
  <c r="G30" i="3"/>
  <c r="H30" i="3"/>
  <c r="I30" i="3"/>
  <c r="J30" i="3"/>
  <c r="B31" i="3"/>
  <c r="C31" i="3"/>
  <c r="D31" i="3"/>
  <c r="E31" i="3"/>
  <c r="F31" i="3"/>
  <c r="G31" i="3"/>
  <c r="H31" i="3"/>
  <c r="I31" i="3"/>
  <c r="J31" i="3"/>
  <c r="B32" i="3"/>
  <c r="C32" i="3"/>
  <c r="D32" i="3"/>
  <c r="E32" i="3"/>
  <c r="F32" i="3"/>
  <c r="G32" i="3"/>
  <c r="H32" i="3"/>
  <c r="I32" i="3"/>
  <c r="J32" i="3"/>
  <c r="B33" i="3"/>
  <c r="C33" i="3"/>
  <c r="D33" i="3"/>
  <c r="E33" i="3"/>
  <c r="F33" i="3"/>
  <c r="G33" i="3"/>
  <c r="H33" i="3"/>
  <c r="I33" i="3"/>
  <c r="J33" i="3"/>
  <c r="B34" i="3"/>
  <c r="C34" i="3"/>
  <c r="D34" i="3"/>
  <c r="E34" i="3"/>
  <c r="F34" i="3"/>
  <c r="G34" i="3"/>
  <c r="H34" i="3"/>
  <c r="I34" i="3"/>
  <c r="J34" i="3"/>
  <c r="B35" i="3"/>
  <c r="C35" i="3"/>
  <c r="D35" i="3"/>
  <c r="E35" i="3"/>
  <c r="F35" i="3"/>
  <c r="G35" i="3"/>
  <c r="H35" i="3"/>
  <c r="I35" i="3"/>
  <c r="J35" i="3"/>
  <c r="B36" i="3"/>
  <c r="C36" i="3"/>
  <c r="D36" i="3"/>
  <c r="E36" i="3"/>
  <c r="F36" i="3"/>
  <c r="G36" i="3"/>
  <c r="H36" i="3"/>
  <c r="I36" i="3"/>
  <c r="J36" i="3"/>
  <c r="B37" i="3"/>
  <c r="C37" i="3"/>
  <c r="D37" i="3"/>
  <c r="E37" i="3"/>
  <c r="F37" i="3"/>
  <c r="G37" i="3"/>
  <c r="H37" i="3"/>
  <c r="I37" i="3"/>
  <c r="J37" i="3"/>
  <c r="C23" i="3"/>
  <c r="D23" i="3"/>
  <c r="E23" i="3"/>
  <c r="F23" i="3"/>
  <c r="G23" i="3"/>
  <c r="H23" i="3"/>
  <c r="I23" i="3"/>
  <c r="J23" i="3"/>
  <c r="B23" i="3"/>
  <c r="B6" i="3"/>
  <c r="C6" i="3"/>
  <c r="D6" i="3"/>
  <c r="E6" i="3"/>
  <c r="F6" i="3"/>
  <c r="G6" i="3"/>
  <c r="H6" i="3"/>
  <c r="I6" i="3"/>
  <c r="J6" i="3"/>
  <c r="B7" i="3"/>
  <c r="C7" i="3"/>
  <c r="D7" i="3"/>
  <c r="E7" i="3"/>
  <c r="F7" i="3"/>
  <c r="G7" i="3"/>
  <c r="H7" i="3"/>
  <c r="I7" i="3"/>
  <c r="J7" i="3"/>
  <c r="B8" i="3"/>
  <c r="C8" i="3"/>
  <c r="D8" i="3"/>
  <c r="E8" i="3"/>
  <c r="F8" i="3"/>
  <c r="G8" i="3"/>
  <c r="H8" i="3"/>
  <c r="I8" i="3"/>
  <c r="J8" i="3"/>
  <c r="B9" i="3"/>
  <c r="C9" i="3"/>
  <c r="D9" i="3"/>
  <c r="E9" i="3"/>
  <c r="F9" i="3"/>
  <c r="G9" i="3"/>
  <c r="H9" i="3"/>
  <c r="I9" i="3"/>
  <c r="J9" i="3"/>
  <c r="B10" i="3"/>
  <c r="C10" i="3"/>
  <c r="D10" i="3"/>
  <c r="E10" i="3"/>
  <c r="F10" i="3"/>
  <c r="G10" i="3"/>
  <c r="H10" i="3"/>
  <c r="I10" i="3"/>
  <c r="J10" i="3"/>
  <c r="B11" i="3"/>
  <c r="C11" i="3"/>
  <c r="D11" i="3"/>
  <c r="E11" i="3"/>
  <c r="F11" i="3"/>
  <c r="G11" i="3"/>
  <c r="H11" i="3"/>
  <c r="I11" i="3"/>
  <c r="J11" i="3"/>
  <c r="B12" i="3"/>
  <c r="C12" i="3"/>
  <c r="D12" i="3"/>
  <c r="E12" i="3"/>
  <c r="F12" i="3"/>
  <c r="G12" i="3"/>
  <c r="H12" i="3"/>
  <c r="I12" i="3"/>
  <c r="J12" i="3"/>
  <c r="B13" i="3"/>
  <c r="C13" i="3"/>
  <c r="D13" i="3"/>
  <c r="E13" i="3"/>
  <c r="F13" i="3"/>
  <c r="G13" i="3"/>
  <c r="H13" i="3"/>
  <c r="I13" i="3"/>
  <c r="J13" i="3"/>
  <c r="B14" i="3"/>
  <c r="C14" i="3"/>
  <c r="D14" i="3"/>
  <c r="E14" i="3"/>
  <c r="F14" i="3"/>
  <c r="G14" i="3"/>
  <c r="H14" i="3"/>
  <c r="I14" i="3"/>
  <c r="J14" i="3"/>
  <c r="B15" i="3"/>
  <c r="C15" i="3"/>
  <c r="D15" i="3"/>
  <c r="E15" i="3"/>
  <c r="F15" i="3"/>
  <c r="G15" i="3"/>
  <c r="H15" i="3"/>
  <c r="I15" i="3"/>
  <c r="J15" i="3"/>
  <c r="B16" i="3"/>
  <c r="C16" i="3"/>
  <c r="D16" i="3"/>
  <c r="E16" i="3"/>
  <c r="F16" i="3"/>
  <c r="G16" i="3"/>
  <c r="H16" i="3"/>
  <c r="I16" i="3"/>
  <c r="J16" i="3"/>
  <c r="B17" i="3"/>
  <c r="C17" i="3"/>
  <c r="D17" i="3"/>
  <c r="E17" i="3"/>
  <c r="F17" i="3"/>
  <c r="G17" i="3"/>
  <c r="H17" i="3"/>
  <c r="I17" i="3"/>
  <c r="J17" i="3"/>
  <c r="B18" i="3"/>
  <c r="C18" i="3"/>
  <c r="D18" i="3"/>
  <c r="E18" i="3"/>
  <c r="F18" i="3"/>
  <c r="G18" i="3"/>
  <c r="H18" i="3"/>
  <c r="I18" i="3"/>
  <c r="J18" i="3"/>
  <c r="B19" i="3"/>
  <c r="C19" i="3"/>
  <c r="D19" i="3"/>
  <c r="E19" i="3"/>
  <c r="F19" i="3"/>
  <c r="G19" i="3"/>
  <c r="H19" i="3"/>
  <c r="I19" i="3"/>
  <c r="J19" i="3"/>
  <c r="C5" i="3"/>
  <c r="D5" i="3"/>
  <c r="E5" i="3"/>
  <c r="F5" i="3"/>
  <c r="G5" i="3"/>
  <c r="H5" i="3"/>
  <c r="I5" i="3"/>
  <c r="J5" i="3"/>
  <c r="B5" i="3"/>
  <c r="B24" i="4"/>
  <c r="C24" i="4"/>
  <c r="D24" i="4"/>
  <c r="E24" i="4"/>
  <c r="F24" i="4"/>
  <c r="G24" i="4"/>
  <c r="H24" i="4"/>
  <c r="I24" i="4"/>
  <c r="J24" i="4"/>
  <c r="B25" i="4"/>
  <c r="C25" i="4"/>
  <c r="D25" i="4"/>
  <c r="E25" i="4"/>
  <c r="F25" i="4"/>
  <c r="G25" i="4"/>
  <c r="H25" i="4"/>
  <c r="I25" i="4"/>
  <c r="J25" i="4"/>
  <c r="B26" i="4"/>
  <c r="C26" i="4"/>
  <c r="D26" i="4"/>
  <c r="E26" i="4"/>
  <c r="F26" i="4"/>
  <c r="G26" i="4"/>
  <c r="H26" i="4"/>
  <c r="I26" i="4"/>
  <c r="J26" i="4"/>
  <c r="B27" i="4"/>
  <c r="C27" i="4"/>
  <c r="D27" i="4"/>
  <c r="E27" i="4"/>
  <c r="F27" i="4"/>
  <c r="G27" i="4"/>
  <c r="H27" i="4"/>
  <c r="I27" i="4"/>
  <c r="J27" i="4"/>
  <c r="B28" i="4"/>
  <c r="C28" i="4"/>
  <c r="D28" i="4"/>
  <c r="E28" i="4"/>
  <c r="F28" i="4"/>
  <c r="G28" i="4"/>
  <c r="H28" i="4"/>
  <c r="I28" i="4"/>
  <c r="J28" i="4"/>
  <c r="B29" i="4"/>
  <c r="C29" i="4"/>
  <c r="D29" i="4"/>
  <c r="E29" i="4"/>
  <c r="F29" i="4"/>
  <c r="G29" i="4"/>
  <c r="H29" i="4"/>
  <c r="I29" i="4"/>
  <c r="J29" i="4"/>
  <c r="B30" i="4"/>
  <c r="C30" i="4"/>
  <c r="D30" i="4"/>
  <c r="E30" i="4"/>
  <c r="F30" i="4"/>
  <c r="G30" i="4"/>
  <c r="H30" i="4"/>
  <c r="I30" i="4"/>
  <c r="J30" i="4"/>
  <c r="B31" i="4"/>
  <c r="C31" i="4"/>
  <c r="D31" i="4"/>
  <c r="E31" i="4"/>
  <c r="F31" i="4"/>
  <c r="G31" i="4"/>
  <c r="H31" i="4"/>
  <c r="I31" i="4"/>
  <c r="J31" i="4"/>
  <c r="B32" i="4"/>
  <c r="C32" i="4"/>
  <c r="D32" i="4"/>
  <c r="E32" i="4"/>
  <c r="F32" i="4"/>
  <c r="G32" i="4"/>
  <c r="H32" i="4"/>
  <c r="I32" i="4"/>
  <c r="J32" i="4"/>
  <c r="B33" i="4"/>
  <c r="C33" i="4"/>
  <c r="D33" i="4"/>
  <c r="E33" i="4"/>
  <c r="F33" i="4"/>
  <c r="G33" i="4"/>
  <c r="H33" i="4"/>
  <c r="I33" i="4"/>
  <c r="J33" i="4"/>
  <c r="B34" i="4"/>
  <c r="C34" i="4"/>
  <c r="D34" i="4"/>
  <c r="E34" i="4"/>
  <c r="F34" i="4"/>
  <c r="G34" i="4"/>
  <c r="H34" i="4"/>
  <c r="I34" i="4"/>
  <c r="J34" i="4"/>
  <c r="B35" i="4"/>
  <c r="C35" i="4"/>
  <c r="D35" i="4"/>
  <c r="E35" i="4"/>
  <c r="F35" i="4"/>
  <c r="G35" i="4"/>
  <c r="H35" i="4"/>
  <c r="I35" i="4"/>
  <c r="J35" i="4"/>
  <c r="B36" i="4"/>
  <c r="C36" i="4"/>
  <c r="D36" i="4"/>
  <c r="E36" i="4"/>
  <c r="F36" i="4"/>
  <c r="G36" i="4"/>
  <c r="H36" i="4"/>
  <c r="I36" i="4"/>
  <c r="J36" i="4"/>
  <c r="B37" i="4"/>
  <c r="C37" i="4"/>
  <c r="D37" i="4"/>
  <c r="E37" i="4"/>
  <c r="F37" i="4"/>
  <c r="G37" i="4"/>
  <c r="H37" i="4"/>
  <c r="I37" i="4"/>
  <c r="J37" i="4"/>
  <c r="C23" i="4"/>
  <c r="D23" i="4"/>
  <c r="E23" i="4"/>
  <c r="F23" i="4"/>
  <c r="G23" i="4"/>
  <c r="H23" i="4"/>
  <c r="I23" i="4"/>
  <c r="J23" i="4"/>
  <c r="B23" i="4"/>
  <c r="B6" i="4"/>
  <c r="C6" i="4"/>
  <c r="D6" i="4"/>
  <c r="E6" i="4"/>
  <c r="F6" i="4"/>
  <c r="G6" i="4"/>
  <c r="H6" i="4"/>
  <c r="I6" i="4"/>
  <c r="J6" i="4"/>
  <c r="B7" i="4"/>
  <c r="C7" i="4"/>
  <c r="D7" i="4"/>
  <c r="E7" i="4"/>
  <c r="F7" i="4"/>
  <c r="G7" i="4"/>
  <c r="H7" i="4"/>
  <c r="I7" i="4"/>
  <c r="J7" i="4"/>
  <c r="B8" i="4"/>
  <c r="C8" i="4"/>
  <c r="D8" i="4"/>
  <c r="E8" i="4"/>
  <c r="F8" i="4"/>
  <c r="G8" i="4"/>
  <c r="H8" i="4"/>
  <c r="I8" i="4"/>
  <c r="J8" i="4"/>
  <c r="B9" i="4"/>
  <c r="C9" i="4"/>
  <c r="D9" i="4"/>
  <c r="E9" i="4"/>
  <c r="F9" i="4"/>
  <c r="G9" i="4"/>
  <c r="H9" i="4"/>
  <c r="I9" i="4"/>
  <c r="J9" i="4"/>
  <c r="B10" i="4"/>
  <c r="C10" i="4"/>
  <c r="D10" i="4"/>
  <c r="E10" i="4"/>
  <c r="F10" i="4"/>
  <c r="G10" i="4"/>
  <c r="H10" i="4"/>
  <c r="I10" i="4"/>
  <c r="J10" i="4"/>
  <c r="B11" i="4"/>
  <c r="C11" i="4"/>
  <c r="D11" i="4"/>
  <c r="E11" i="4"/>
  <c r="F11" i="4"/>
  <c r="G11" i="4"/>
  <c r="H11" i="4"/>
  <c r="I11" i="4"/>
  <c r="J11" i="4"/>
  <c r="B12" i="4"/>
  <c r="C12" i="4"/>
  <c r="D12" i="4"/>
  <c r="E12" i="4"/>
  <c r="F12" i="4"/>
  <c r="G12" i="4"/>
  <c r="H12" i="4"/>
  <c r="I12" i="4"/>
  <c r="J12" i="4"/>
  <c r="B13" i="4"/>
  <c r="C13" i="4"/>
  <c r="D13" i="4"/>
  <c r="E13" i="4"/>
  <c r="F13" i="4"/>
  <c r="G13" i="4"/>
  <c r="H13" i="4"/>
  <c r="I13" i="4"/>
  <c r="J13" i="4"/>
  <c r="B14" i="4"/>
  <c r="C14" i="4"/>
  <c r="D14" i="4"/>
  <c r="E14" i="4"/>
  <c r="F14" i="4"/>
  <c r="G14" i="4"/>
  <c r="H14" i="4"/>
  <c r="I14" i="4"/>
  <c r="J14" i="4"/>
  <c r="B15" i="4"/>
  <c r="C15" i="4"/>
  <c r="D15" i="4"/>
  <c r="E15" i="4"/>
  <c r="F15" i="4"/>
  <c r="G15" i="4"/>
  <c r="H15" i="4"/>
  <c r="I15" i="4"/>
  <c r="J15" i="4"/>
  <c r="B16" i="4"/>
  <c r="C16" i="4"/>
  <c r="D16" i="4"/>
  <c r="E16" i="4"/>
  <c r="F16" i="4"/>
  <c r="G16" i="4"/>
  <c r="H16" i="4"/>
  <c r="I16" i="4"/>
  <c r="J16" i="4"/>
  <c r="B17" i="4"/>
  <c r="C17" i="4"/>
  <c r="D17" i="4"/>
  <c r="E17" i="4"/>
  <c r="F17" i="4"/>
  <c r="G17" i="4"/>
  <c r="H17" i="4"/>
  <c r="I17" i="4"/>
  <c r="J17" i="4"/>
  <c r="B18" i="4"/>
  <c r="C18" i="4"/>
  <c r="D18" i="4"/>
  <c r="E18" i="4"/>
  <c r="F18" i="4"/>
  <c r="G18" i="4"/>
  <c r="H18" i="4"/>
  <c r="I18" i="4"/>
  <c r="J18" i="4"/>
  <c r="B19" i="4"/>
  <c r="C19" i="4"/>
  <c r="D19" i="4"/>
  <c r="E19" i="4"/>
  <c r="F19" i="4"/>
  <c r="G19" i="4"/>
  <c r="H19" i="4"/>
  <c r="I19" i="4"/>
  <c r="J19" i="4"/>
  <c r="C5" i="4"/>
  <c r="D5" i="4"/>
  <c r="E5" i="4"/>
  <c r="F5" i="4"/>
  <c r="G5" i="4"/>
  <c r="H5" i="4"/>
  <c r="I5" i="4"/>
  <c r="J5" i="4"/>
  <c r="B5" i="4"/>
  <c r="U37" i="3" l="1"/>
  <c r="AF37" i="3" s="1"/>
  <c r="T37" i="3"/>
  <c r="AE37" i="3" s="1"/>
  <c r="S37" i="3"/>
  <c r="AD37" i="3" s="1"/>
  <c r="R37" i="3"/>
  <c r="AC37" i="3" s="1"/>
  <c r="Q37" i="3"/>
  <c r="AB37" i="3" s="1"/>
  <c r="P37" i="3"/>
  <c r="AA37" i="3" s="1"/>
  <c r="O37" i="3"/>
  <c r="Z37" i="3" s="1"/>
  <c r="N37" i="3"/>
  <c r="Y37" i="3" s="1"/>
  <c r="M37" i="3"/>
  <c r="X37" i="3" s="1"/>
  <c r="U36" i="3"/>
  <c r="AF36" i="3" s="1"/>
  <c r="T36" i="3"/>
  <c r="AE36" i="3" s="1"/>
  <c r="S36" i="3"/>
  <c r="AD36" i="3" s="1"/>
  <c r="R36" i="3"/>
  <c r="AC36" i="3" s="1"/>
  <c r="Q36" i="3"/>
  <c r="AB36" i="3" s="1"/>
  <c r="P36" i="3"/>
  <c r="AA36" i="3" s="1"/>
  <c r="O36" i="3"/>
  <c r="Z36" i="3" s="1"/>
  <c r="N36" i="3"/>
  <c r="Y36" i="3" s="1"/>
  <c r="M36" i="3"/>
  <c r="X36" i="3" s="1"/>
  <c r="U35" i="3"/>
  <c r="AF35" i="3" s="1"/>
  <c r="T35" i="3"/>
  <c r="AE35" i="3" s="1"/>
  <c r="S35" i="3"/>
  <c r="AD35" i="3" s="1"/>
  <c r="R35" i="3"/>
  <c r="AC35" i="3" s="1"/>
  <c r="Q35" i="3"/>
  <c r="AB35" i="3" s="1"/>
  <c r="P35" i="3"/>
  <c r="AA35" i="3" s="1"/>
  <c r="O35" i="3"/>
  <c r="Z35" i="3" s="1"/>
  <c r="N35" i="3"/>
  <c r="Y35" i="3" s="1"/>
  <c r="M35" i="3"/>
  <c r="X35" i="3" s="1"/>
  <c r="U34" i="3"/>
  <c r="AF34" i="3" s="1"/>
  <c r="T34" i="3"/>
  <c r="AE34" i="3" s="1"/>
  <c r="S34" i="3"/>
  <c r="AD34" i="3" s="1"/>
  <c r="R34" i="3"/>
  <c r="AC34" i="3" s="1"/>
  <c r="Q34" i="3"/>
  <c r="AB34" i="3" s="1"/>
  <c r="P34" i="3"/>
  <c r="AA34" i="3" s="1"/>
  <c r="O34" i="3"/>
  <c r="Z34" i="3" s="1"/>
  <c r="N34" i="3"/>
  <c r="Y34" i="3" s="1"/>
  <c r="M34" i="3"/>
  <c r="X34" i="3" s="1"/>
  <c r="U33" i="3"/>
  <c r="AF33" i="3" s="1"/>
  <c r="T33" i="3"/>
  <c r="AE33" i="3" s="1"/>
  <c r="S33" i="3"/>
  <c r="AD33" i="3" s="1"/>
  <c r="R33" i="3"/>
  <c r="AC33" i="3" s="1"/>
  <c r="Q33" i="3"/>
  <c r="AB33" i="3" s="1"/>
  <c r="P33" i="3"/>
  <c r="AA33" i="3" s="1"/>
  <c r="O33" i="3"/>
  <c r="Z33" i="3" s="1"/>
  <c r="N33" i="3"/>
  <c r="Y33" i="3" s="1"/>
  <c r="M33" i="3"/>
  <c r="X33" i="3" s="1"/>
  <c r="U32" i="3"/>
  <c r="AF32" i="3" s="1"/>
  <c r="T32" i="3"/>
  <c r="AE32" i="3" s="1"/>
  <c r="S32" i="3"/>
  <c r="AD32" i="3" s="1"/>
  <c r="R32" i="3"/>
  <c r="AC32" i="3" s="1"/>
  <c r="Q32" i="3"/>
  <c r="AB32" i="3" s="1"/>
  <c r="P32" i="3"/>
  <c r="AA32" i="3" s="1"/>
  <c r="O32" i="3"/>
  <c r="Z32" i="3" s="1"/>
  <c r="N32" i="3"/>
  <c r="Y32" i="3" s="1"/>
  <c r="M32" i="3"/>
  <c r="X32" i="3" s="1"/>
  <c r="U31" i="3"/>
  <c r="AF31" i="3" s="1"/>
  <c r="T31" i="3"/>
  <c r="AE31" i="3" s="1"/>
  <c r="S31" i="3"/>
  <c r="AD31" i="3" s="1"/>
  <c r="R31" i="3"/>
  <c r="AC31" i="3" s="1"/>
  <c r="Q31" i="3"/>
  <c r="AB31" i="3" s="1"/>
  <c r="P31" i="3"/>
  <c r="AA31" i="3" s="1"/>
  <c r="O31" i="3"/>
  <c r="Z31" i="3" s="1"/>
  <c r="N31" i="3"/>
  <c r="Y31" i="3" s="1"/>
  <c r="M31" i="3"/>
  <c r="X31" i="3" s="1"/>
  <c r="U30" i="3"/>
  <c r="AF30" i="3" s="1"/>
  <c r="T30" i="3"/>
  <c r="AE30" i="3" s="1"/>
  <c r="S30" i="3"/>
  <c r="AD30" i="3" s="1"/>
  <c r="R30" i="3"/>
  <c r="AC30" i="3" s="1"/>
  <c r="Q30" i="3"/>
  <c r="AB30" i="3" s="1"/>
  <c r="P30" i="3"/>
  <c r="AA30" i="3" s="1"/>
  <c r="O30" i="3"/>
  <c r="Z30" i="3" s="1"/>
  <c r="N30" i="3"/>
  <c r="Y30" i="3" s="1"/>
  <c r="M30" i="3"/>
  <c r="X30" i="3" s="1"/>
  <c r="U29" i="3"/>
  <c r="AF29" i="3" s="1"/>
  <c r="T29" i="3"/>
  <c r="AE29" i="3" s="1"/>
  <c r="S29" i="3"/>
  <c r="AD29" i="3" s="1"/>
  <c r="R29" i="3"/>
  <c r="AC29" i="3" s="1"/>
  <c r="Q29" i="3"/>
  <c r="AB29" i="3" s="1"/>
  <c r="P29" i="3"/>
  <c r="AA29" i="3" s="1"/>
  <c r="O29" i="3"/>
  <c r="Z29" i="3" s="1"/>
  <c r="N29" i="3"/>
  <c r="Y29" i="3" s="1"/>
  <c r="M29" i="3"/>
  <c r="X29" i="3" s="1"/>
  <c r="U28" i="3"/>
  <c r="AF28" i="3" s="1"/>
  <c r="T28" i="3"/>
  <c r="AE28" i="3" s="1"/>
  <c r="S28" i="3"/>
  <c r="AD28" i="3" s="1"/>
  <c r="R28" i="3"/>
  <c r="AC28" i="3" s="1"/>
  <c r="Q28" i="3"/>
  <c r="AB28" i="3" s="1"/>
  <c r="P28" i="3"/>
  <c r="AA28" i="3" s="1"/>
  <c r="O28" i="3"/>
  <c r="Z28" i="3" s="1"/>
  <c r="N28" i="3"/>
  <c r="Y28" i="3" s="1"/>
  <c r="M28" i="3"/>
  <c r="X28" i="3" s="1"/>
  <c r="U27" i="3"/>
  <c r="AF27" i="3" s="1"/>
  <c r="T27" i="3"/>
  <c r="AE27" i="3" s="1"/>
  <c r="S27" i="3"/>
  <c r="AD27" i="3" s="1"/>
  <c r="R27" i="3"/>
  <c r="AC27" i="3" s="1"/>
  <c r="Q27" i="3"/>
  <c r="AB27" i="3" s="1"/>
  <c r="P27" i="3"/>
  <c r="AA27" i="3" s="1"/>
  <c r="O27" i="3"/>
  <c r="Z27" i="3" s="1"/>
  <c r="N27" i="3"/>
  <c r="Y27" i="3" s="1"/>
  <c r="M27" i="3"/>
  <c r="X27" i="3" s="1"/>
  <c r="U26" i="3"/>
  <c r="AF26" i="3" s="1"/>
  <c r="T26" i="3"/>
  <c r="AE26" i="3" s="1"/>
  <c r="S26" i="3"/>
  <c r="AD26" i="3" s="1"/>
  <c r="R26" i="3"/>
  <c r="AC26" i="3" s="1"/>
  <c r="Q26" i="3"/>
  <c r="AB26" i="3" s="1"/>
  <c r="P26" i="3"/>
  <c r="AA26" i="3" s="1"/>
  <c r="O26" i="3"/>
  <c r="Z26" i="3" s="1"/>
  <c r="N26" i="3"/>
  <c r="Y26" i="3" s="1"/>
  <c r="M26" i="3"/>
  <c r="X26" i="3" s="1"/>
  <c r="U25" i="3"/>
  <c r="AF25" i="3" s="1"/>
  <c r="T25" i="3"/>
  <c r="AE25" i="3" s="1"/>
  <c r="S25" i="3"/>
  <c r="AD25" i="3" s="1"/>
  <c r="R25" i="3"/>
  <c r="AC25" i="3" s="1"/>
  <c r="Q25" i="3"/>
  <c r="AB25" i="3" s="1"/>
  <c r="P25" i="3"/>
  <c r="AA25" i="3" s="1"/>
  <c r="O25" i="3"/>
  <c r="Z25" i="3" s="1"/>
  <c r="N25" i="3"/>
  <c r="Y25" i="3" s="1"/>
  <c r="M25" i="3"/>
  <c r="X25" i="3" s="1"/>
  <c r="U24" i="3"/>
  <c r="AF24" i="3" s="1"/>
  <c r="T24" i="3"/>
  <c r="AE24" i="3" s="1"/>
  <c r="S24" i="3"/>
  <c r="AD24" i="3" s="1"/>
  <c r="R24" i="3"/>
  <c r="AC24" i="3" s="1"/>
  <c r="Q24" i="3"/>
  <c r="AB24" i="3" s="1"/>
  <c r="P24" i="3"/>
  <c r="AA24" i="3" s="1"/>
  <c r="O24" i="3"/>
  <c r="Z24" i="3" s="1"/>
  <c r="N24" i="3"/>
  <c r="Y24" i="3" s="1"/>
  <c r="M24" i="3"/>
  <c r="X24" i="3" s="1"/>
  <c r="U23" i="3"/>
  <c r="AF23" i="3" s="1"/>
  <c r="T23" i="3"/>
  <c r="AE23" i="3" s="1"/>
  <c r="S23" i="3"/>
  <c r="AD23" i="3" s="1"/>
  <c r="R23" i="3"/>
  <c r="AC23" i="3" s="1"/>
  <c r="Q23" i="3"/>
  <c r="AB23" i="3" s="1"/>
  <c r="P23" i="3"/>
  <c r="AA23" i="3" s="1"/>
  <c r="O23" i="3"/>
  <c r="Z23" i="3" s="1"/>
  <c r="N23" i="3"/>
  <c r="Y23" i="3" s="1"/>
  <c r="M23" i="3"/>
  <c r="AQ55" i="3"/>
  <c r="BB55" i="3" s="1"/>
  <c r="AP55" i="3"/>
  <c r="BA55" i="3" s="1"/>
  <c r="AO55" i="3"/>
  <c r="AZ55" i="3" s="1"/>
  <c r="AN55" i="3"/>
  <c r="AY55" i="3" s="1"/>
  <c r="AM55" i="3"/>
  <c r="AX55" i="3" s="1"/>
  <c r="AL55" i="3"/>
  <c r="AW55" i="3" s="1"/>
  <c r="AK55" i="3"/>
  <c r="AV55" i="3" s="1"/>
  <c r="AJ55" i="3"/>
  <c r="AU55" i="3" s="1"/>
  <c r="AI55" i="3"/>
  <c r="AT55" i="3" s="1"/>
  <c r="AQ54" i="3"/>
  <c r="BB54" i="3" s="1"/>
  <c r="AP54" i="3"/>
  <c r="BA54" i="3" s="1"/>
  <c r="AO54" i="3"/>
  <c r="AZ54" i="3" s="1"/>
  <c r="AN54" i="3"/>
  <c r="AY54" i="3" s="1"/>
  <c r="AM54" i="3"/>
  <c r="AX54" i="3" s="1"/>
  <c r="AL54" i="3"/>
  <c r="AW54" i="3" s="1"/>
  <c r="AK54" i="3"/>
  <c r="AV54" i="3" s="1"/>
  <c r="AJ54" i="3"/>
  <c r="AU54" i="3" s="1"/>
  <c r="AI54" i="3"/>
  <c r="AT54" i="3" s="1"/>
  <c r="AQ53" i="3"/>
  <c r="BB53" i="3" s="1"/>
  <c r="AP53" i="3"/>
  <c r="BA53" i="3" s="1"/>
  <c r="AO53" i="3"/>
  <c r="AZ53" i="3" s="1"/>
  <c r="AN53" i="3"/>
  <c r="AY53" i="3" s="1"/>
  <c r="AM53" i="3"/>
  <c r="AX53" i="3" s="1"/>
  <c r="AL53" i="3"/>
  <c r="AW53" i="3" s="1"/>
  <c r="AK53" i="3"/>
  <c r="AV53" i="3" s="1"/>
  <c r="AJ53" i="3"/>
  <c r="AU53" i="3" s="1"/>
  <c r="AI53" i="3"/>
  <c r="AT53" i="3" s="1"/>
  <c r="AQ52" i="3"/>
  <c r="BB52" i="3" s="1"/>
  <c r="AP52" i="3"/>
  <c r="BA52" i="3" s="1"/>
  <c r="AO52" i="3"/>
  <c r="AZ52" i="3" s="1"/>
  <c r="AN52" i="3"/>
  <c r="AY52" i="3" s="1"/>
  <c r="AM52" i="3"/>
  <c r="AX52" i="3" s="1"/>
  <c r="AL52" i="3"/>
  <c r="AW52" i="3" s="1"/>
  <c r="AK52" i="3"/>
  <c r="AV52" i="3" s="1"/>
  <c r="AJ52" i="3"/>
  <c r="AU52" i="3" s="1"/>
  <c r="AI52" i="3"/>
  <c r="AT52" i="3" s="1"/>
  <c r="AQ51" i="3"/>
  <c r="BB51" i="3" s="1"/>
  <c r="AP51" i="3"/>
  <c r="BA51" i="3" s="1"/>
  <c r="AO51" i="3"/>
  <c r="AZ51" i="3" s="1"/>
  <c r="AN51" i="3"/>
  <c r="AY51" i="3" s="1"/>
  <c r="AM51" i="3"/>
  <c r="AX51" i="3" s="1"/>
  <c r="AL51" i="3"/>
  <c r="AW51" i="3" s="1"/>
  <c r="AK51" i="3"/>
  <c r="AV51" i="3" s="1"/>
  <c r="AJ51" i="3"/>
  <c r="AU51" i="3" s="1"/>
  <c r="AI51" i="3"/>
  <c r="AT51" i="3" s="1"/>
  <c r="AQ50" i="3"/>
  <c r="BB50" i="3" s="1"/>
  <c r="AP50" i="3"/>
  <c r="BA50" i="3" s="1"/>
  <c r="AO50" i="3"/>
  <c r="AZ50" i="3" s="1"/>
  <c r="AN50" i="3"/>
  <c r="AY50" i="3" s="1"/>
  <c r="AM50" i="3"/>
  <c r="AX50" i="3" s="1"/>
  <c r="AL50" i="3"/>
  <c r="AW50" i="3" s="1"/>
  <c r="AK50" i="3"/>
  <c r="AV50" i="3" s="1"/>
  <c r="AJ50" i="3"/>
  <c r="AU50" i="3" s="1"/>
  <c r="AI50" i="3"/>
  <c r="AT50" i="3" s="1"/>
  <c r="AQ49" i="3"/>
  <c r="BB49" i="3" s="1"/>
  <c r="AP49" i="3"/>
  <c r="BA49" i="3" s="1"/>
  <c r="AO49" i="3"/>
  <c r="AZ49" i="3" s="1"/>
  <c r="AN49" i="3"/>
  <c r="AY49" i="3" s="1"/>
  <c r="AM49" i="3"/>
  <c r="AX49" i="3" s="1"/>
  <c r="AL49" i="3"/>
  <c r="AW49" i="3" s="1"/>
  <c r="AK49" i="3"/>
  <c r="AV49" i="3" s="1"/>
  <c r="AJ49" i="3"/>
  <c r="AU49" i="3" s="1"/>
  <c r="AI49" i="3"/>
  <c r="AT49" i="3" s="1"/>
  <c r="AQ48" i="3"/>
  <c r="BB48" i="3" s="1"/>
  <c r="AP48" i="3"/>
  <c r="BA48" i="3" s="1"/>
  <c r="AO48" i="3"/>
  <c r="AZ48" i="3" s="1"/>
  <c r="AN48" i="3"/>
  <c r="AY48" i="3" s="1"/>
  <c r="AM48" i="3"/>
  <c r="AX48" i="3" s="1"/>
  <c r="AL48" i="3"/>
  <c r="AW48" i="3" s="1"/>
  <c r="AK48" i="3"/>
  <c r="AV48" i="3" s="1"/>
  <c r="AJ48" i="3"/>
  <c r="AU48" i="3" s="1"/>
  <c r="AI48" i="3"/>
  <c r="AT48" i="3" s="1"/>
  <c r="AQ47" i="3"/>
  <c r="BB47" i="3" s="1"/>
  <c r="AP47" i="3"/>
  <c r="BA47" i="3" s="1"/>
  <c r="AO47" i="3"/>
  <c r="AZ47" i="3" s="1"/>
  <c r="AN47" i="3"/>
  <c r="AY47" i="3" s="1"/>
  <c r="AM47" i="3"/>
  <c r="AX47" i="3" s="1"/>
  <c r="AL47" i="3"/>
  <c r="AW47" i="3" s="1"/>
  <c r="AK47" i="3"/>
  <c r="AV47" i="3" s="1"/>
  <c r="AJ47" i="3"/>
  <c r="AU47" i="3" s="1"/>
  <c r="AI47" i="3"/>
  <c r="AT47" i="3" s="1"/>
  <c r="AQ46" i="3"/>
  <c r="BB46" i="3" s="1"/>
  <c r="AP46" i="3"/>
  <c r="BA46" i="3" s="1"/>
  <c r="AO46" i="3"/>
  <c r="AZ46" i="3" s="1"/>
  <c r="AN46" i="3"/>
  <c r="AY46" i="3" s="1"/>
  <c r="AM46" i="3"/>
  <c r="AX46" i="3" s="1"/>
  <c r="AL46" i="3"/>
  <c r="AW46" i="3" s="1"/>
  <c r="AK46" i="3"/>
  <c r="AV46" i="3" s="1"/>
  <c r="AJ46" i="3"/>
  <c r="AU46" i="3" s="1"/>
  <c r="AI46" i="3"/>
  <c r="AT46" i="3" s="1"/>
  <c r="AQ45" i="3"/>
  <c r="BB45" i="3" s="1"/>
  <c r="AP45" i="3"/>
  <c r="BA45" i="3" s="1"/>
  <c r="AO45" i="3"/>
  <c r="AZ45" i="3" s="1"/>
  <c r="AN45" i="3"/>
  <c r="AY45" i="3" s="1"/>
  <c r="AM45" i="3"/>
  <c r="AX45" i="3" s="1"/>
  <c r="AL45" i="3"/>
  <c r="AW45" i="3" s="1"/>
  <c r="AK45" i="3"/>
  <c r="AV45" i="3" s="1"/>
  <c r="AJ45" i="3"/>
  <c r="AU45" i="3" s="1"/>
  <c r="AI45" i="3"/>
  <c r="AT45" i="3" s="1"/>
  <c r="AQ44" i="3"/>
  <c r="BB44" i="3" s="1"/>
  <c r="AP44" i="3"/>
  <c r="BA44" i="3" s="1"/>
  <c r="AO44" i="3"/>
  <c r="AZ44" i="3" s="1"/>
  <c r="AN44" i="3"/>
  <c r="AY44" i="3" s="1"/>
  <c r="AM44" i="3"/>
  <c r="AX44" i="3" s="1"/>
  <c r="AL44" i="3"/>
  <c r="AW44" i="3" s="1"/>
  <c r="AK44" i="3"/>
  <c r="AV44" i="3" s="1"/>
  <c r="AJ44" i="3"/>
  <c r="AU44" i="3" s="1"/>
  <c r="AI44" i="3"/>
  <c r="AT44" i="3" s="1"/>
  <c r="AQ43" i="3"/>
  <c r="BB43" i="3" s="1"/>
  <c r="AP43" i="3"/>
  <c r="BA43" i="3" s="1"/>
  <c r="AO43" i="3"/>
  <c r="AZ43" i="3" s="1"/>
  <c r="AN43" i="3"/>
  <c r="AY43" i="3" s="1"/>
  <c r="AM43" i="3"/>
  <c r="AX43" i="3" s="1"/>
  <c r="AL43" i="3"/>
  <c r="AW43" i="3" s="1"/>
  <c r="AK43" i="3"/>
  <c r="AV43" i="3" s="1"/>
  <c r="AJ43" i="3"/>
  <c r="AU43" i="3" s="1"/>
  <c r="AI43" i="3"/>
  <c r="AT43" i="3" s="1"/>
  <c r="AQ42" i="3"/>
  <c r="BB42" i="3" s="1"/>
  <c r="AP42" i="3"/>
  <c r="BA42" i="3" s="1"/>
  <c r="AO42" i="3"/>
  <c r="AZ42" i="3" s="1"/>
  <c r="AN42" i="3"/>
  <c r="AY42" i="3" s="1"/>
  <c r="AM42" i="3"/>
  <c r="AX42" i="3" s="1"/>
  <c r="AL42" i="3"/>
  <c r="AW42" i="3" s="1"/>
  <c r="AK42" i="3"/>
  <c r="AV42" i="3" s="1"/>
  <c r="AJ42" i="3"/>
  <c r="AU42" i="3" s="1"/>
  <c r="AI42" i="3"/>
  <c r="AT42" i="3" s="1"/>
  <c r="AQ41" i="3"/>
  <c r="BB41" i="3" s="1"/>
  <c r="AP41" i="3"/>
  <c r="BA41" i="3" s="1"/>
  <c r="AO41" i="3"/>
  <c r="AZ41" i="3" s="1"/>
  <c r="AN41" i="3"/>
  <c r="AY41" i="3" s="1"/>
  <c r="AM41" i="3"/>
  <c r="AX41" i="3" s="1"/>
  <c r="AL41" i="3"/>
  <c r="AW41" i="3" s="1"/>
  <c r="AK41" i="3"/>
  <c r="AV41" i="3" s="1"/>
  <c r="AJ41" i="3"/>
  <c r="AU41" i="3" s="1"/>
  <c r="AI41" i="3"/>
  <c r="AQ37" i="3"/>
  <c r="BB37" i="3" s="1"/>
  <c r="AP37" i="3"/>
  <c r="BA37" i="3" s="1"/>
  <c r="AO37" i="3"/>
  <c r="AZ37" i="3" s="1"/>
  <c r="AN37" i="3"/>
  <c r="AY37" i="3" s="1"/>
  <c r="AM37" i="3"/>
  <c r="AX37" i="3" s="1"/>
  <c r="AL37" i="3"/>
  <c r="AW37" i="3" s="1"/>
  <c r="AK37" i="3"/>
  <c r="AV37" i="3" s="1"/>
  <c r="AJ37" i="3"/>
  <c r="AU37" i="3" s="1"/>
  <c r="AI37" i="3"/>
  <c r="AT37" i="3" s="1"/>
  <c r="AQ36" i="3"/>
  <c r="BB36" i="3" s="1"/>
  <c r="BM36" i="3" s="1"/>
  <c r="AP36" i="3"/>
  <c r="BA36" i="3" s="1"/>
  <c r="AO36" i="3"/>
  <c r="AZ36" i="3" s="1"/>
  <c r="AN36" i="3"/>
  <c r="AY36" i="3" s="1"/>
  <c r="AM36" i="3"/>
  <c r="AX36" i="3" s="1"/>
  <c r="AL36" i="3"/>
  <c r="AW36" i="3" s="1"/>
  <c r="AK36" i="3"/>
  <c r="AV36" i="3" s="1"/>
  <c r="AJ36" i="3"/>
  <c r="AU36" i="3" s="1"/>
  <c r="AI36" i="3"/>
  <c r="AT36" i="3" s="1"/>
  <c r="BE36" i="3" s="1"/>
  <c r="AQ35" i="3"/>
  <c r="BB35" i="3" s="1"/>
  <c r="AP35" i="3"/>
  <c r="BA35" i="3" s="1"/>
  <c r="AO35" i="3"/>
  <c r="AZ35" i="3" s="1"/>
  <c r="AN35" i="3"/>
  <c r="AY35" i="3" s="1"/>
  <c r="AM35" i="3"/>
  <c r="AX35" i="3" s="1"/>
  <c r="AL35" i="3"/>
  <c r="AW35" i="3" s="1"/>
  <c r="AK35" i="3"/>
  <c r="AV35" i="3" s="1"/>
  <c r="AJ35" i="3"/>
  <c r="AU35" i="3" s="1"/>
  <c r="AI35" i="3"/>
  <c r="AT35" i="3" s="1"/>
  <c r="AQ34" i="3"/>
  <c r="BB34" i="3" s="1"/>
  <c r="AP34" i="3"/>
  <c r="BA34" i="3" s="1"/>
  <c r="AO34" i="3"/>
  <c r="AZ34" i="3" s="1"/>
  <c r="AN34" i="3"/>
  <c r="AY34" i="3" s="1"/>
  <c r="AM34" i="3"/>
  <c r="AX34" i="3" s="1"/>
  <c r="AL34" i="3"/>
  <c r="AW34" i="3" s="1"/>
  <c r="AK34" i="3"/>
  <c r="AV34" i="3" s="1"/>
  <c r="AJ34" i="3"/>
  <c r="AU34" i="3" s="1"/>
  <c r="AI34" i="3"/>
  <c r="AT34" i="3" s="1"/>
  <c r="AQ33" i="3"/>
  <c r="BB33" i="3" s="1"/>
  <c r="AP33" i="3"/>
  <c r="BA33" i="3" s="1"/>
  <c r="AO33" i="3"/>
  <c r="AZ33" i="3" s="1"/>
  <c r="AN33" i="3"/>
  <c r="AY33" i="3" s="1"/>
  <c r="AM33" i="3"/>
  <c r="AX33" i="3" s="1"/>
  <c r="AL33" i="3"/>
  <c r="AW33" i="3" s="1"/>
  <c r="AK33" i="3"/>
  <c r="AV33" i="3" s="1"/>
  <c r="AJ33" i="3"/>
  <c r="AU33" i="3" s="1"/>
  <c r="AI33" i="3"/>
  <c r="AT33" i="3" s="1"/>
  <c r="AQ32" i="3"/>
  <c r="BB32" i="3" s="1"/>
  <c r="AP32" i="3"/>
  <c r="BA32" i="3" s="1"/>
  <c r="AO32" i="3"/>
  <c r="AZ32" i="3" s="1"/>
  <c r="AN32" i="3"/>
  <c r="AY32" i="3" s="1"/>
  <c r="AM32" i="3"/>
  <c r="AX32" i="3" s="1"/>
  <c r="AL32" i="3"/>
  <c r="AW32" i="3" s="1"/>
  <c r="AK32" i="3"/>
  <c r="AV32" i="3" s="1"/>
  <c r="AJ32" i="3"/>
  <c r="AU32" i="3" s="1"/>
  <c r="AI32" i="3"/>
  <c r="AT32" i="3" s="1"/>
  <c r="AQ31" i="3"/>
  <c r="BB31" i="3" s="1"/>
  <c r="AP31" i="3"/>
  <c r="BA31" i="3" s="1"/>
  <c r="AO31" i="3"/>
  <c r="AZ31" i="3" s="1"/>
  <c r="AN31" i="3"/>
  <c r="AY31" i="3" s="1"/>
  <c r="AM31" i="3"/>
  <c r="AX31" i="3" s="1"/>
  <c r="AL31" i="3"/>
  <c r="AW31" i="3" s="1"/>
  <c r="AK31" i="3"/>
  <c r="AV31" i="3" s="1"/>
  <c r="AJ31" i="3"/>
  <c r="AU31" i="3" s="1"/>
  <c r="AI31" i="3"/>
  <c r="AT31" i="3" s="1"/>
  <c r="AQ30" i="3"/>
  <c r="BB30" i="3" s="1"/>
  <c r="AP30" i="3"/>
  <c r="BA30" i="3" s="1"/>
  <c r="AO30" i="3"/>
  <c r="AZ30" i="3" s="1"/>
  <c r="AN30" i="3"/>
  <c r="AY30" i="3" s="1"/>
  <c r="AM30" i="3"/>
  <c r="AX30" i="3" s="1"/>
  <c r="AL30" i="3"/>
  <c r="AW30" i="3" s="1"/>
  <c r="AK30" i="3"/>
  <c r="AV30" i="3" s="1"/>
  <c r="AJ30" i="3"/>
  <c r="AU30" i="3" s="1"/>
  <c r="AI30" i="3"/>
  <c r="AT30" i="3" s="1"/>
  <c r="AQ29" i="3"/>
  <c r="BB29" i="3" s="1"/>
  <c r="AP29" i="3"/>
  <c r="BA29" i="3" s="1"/>
  <c r="AO29" i="3"/>
  <c r="AZ29" i="3" s="1"/>
  <c r="AN29" i="3"/>
  <c r="AY29" i="3" s="1"/>
  <c r="AM29" i="3"/>
  <c r="AX29" i="3" s="1"/>
  <c r="AL29" i="3"/>
  <c r="AW29" i="3" s="1"/>
  <c r="AK29" i="3"/>
  <c r="AV29" i="3" s="1"/>
  <c r="AJ29" i="3"/>
  <c r="AU29" i="3" s="1"/>
  <c r="AI29" i="3"/>
  <c r="AT29" i="3" s="1"/>
  <c r="AQ28" i="3"/>
  <c r="BB28" i="3" s="1"/>
  <c r="AP28" i="3"/>
  <c r="BA28" i="3" s="1"/>
  <c r="AO28" i="3"/>
  <c r="AZ28" i="3" s="1"/>
  <c r="AN28" i="3"/>
  <c r="AY28" i="3" s="1"/>
  <c r="AM28" i="3"/>
  <c r="AX28" i="3" s="1"/>
  <c r="AL28" i="3"/>
  <c r="AW28" i="3" s="1"/>
  <c r="AK28" i="3"/>
  <c r="AV28" i="3" s="1"/>
  <c r="AJ28" i="3"/>
  <c r="AU28" i="3" s="1"/>
  <c r="AI28" i="3"/>
  <c r="AT28" i="3" s="1"/>
  <c r="AQ27" i="3"/>
  <c r="BB27" i="3" s="1"/>
  <c r="AP27" i="3"/>
  <c r="BA27" i="3" s="1"/>
  <c r="AO27" i="3"/>
  <c r="AZ27" i="3" s="1"/>
  <c r="AN27" i="3"/>
  <c r="AY27" i="3" s="1"/>
  <c r="AM27" i="3"/>
  <c r="AX27" i="3" s="1"/>
  <c r="AL27" i="3"/>
  <c r="AW27" i="3" s="1"/>
  <c r="AK27" i="3"/>
  <c r="AV27" i="3" s="1"/>
  <c r="AJ27" i="3"/>
  <c r="AU27" i="3" s="1"/>
  <c r="AI27" i="3"/>
  <c r="AT27" i="3" s="1"/>
  <c r="AQ26" i="3"/>
  <c r="BB26" i="3" s="1"/>
  <c r="AP26" i="3"/>
  <c r="BA26" i="3" s="1"/>
  <c r="AO26" i="3"/>
  <c r="AZ26" i="3" s="1"/>
  <c r="AN26" i="3"/>
  <c r="AY26" i="3" s="1"/>
  <c r="AM26" i="3"/>
  <c r="AX26" i="3" s="1"/>
  <c r="AL26" i="3"/>
  <c r="AW26" i="3" s="1"/>
  <c r="AK26" i="3"/>
  <c r="AV26" i="3" s="1"/>
  <c r="AJ26" i="3"/>
  <c r="AU26" i="3" s="1"/>
  <c r="AI26" i="3"/>
  <c r="AT26" i="3" s="1"/>
  <c r="AQ25" i="3"/>
  <c r="BB25" i="3" s="1"/>
  <c r="AP25" i="3"/>
  <c r="BA25" i="3" s="1"/>
  <c r="AO25" i="3"/>
  <c r="AZ25" i="3" s="1"/>
  <c r="AN25" i="3"/>
  <c r="AY25" i="3" s="1"/>
  <c r="AM25" i="3"/>
  <c r="AX25" i="3" s="1"/>
  <c r="AL25" i="3"/>
  <c r="AW25" i="3" s="1"/>
  <c r="AK25" i="3"/>
  <c r="AV25" i="3" s="1"/>
  <c r="AJ25" i="3"/>
  <c r="AU25" i="3" s="1"/>
  <c r="AI25" i="3"/>
  <c r="AT25" i="3" s="1"/>
  <c r="AQ24" i="3"/>
  <c r="BB24" i="3" s="1"/>
  <c r="AP24" i="3"/>
  <c r="BA24" i="3" s="1"/>
  <c r="AO24" i="3"/>
  <c r="AZ24" i="3" s="1"/>
  <c r="AN24" i="3"/>
  <c r="AY24" i="3" s="1"/>
  <c r="AM24" i="3"/>
  <c r="AX24" i="3" s="1"/>
  <c r="AL24" i="3"/>
  <c r="AW24" i="3" s="1"/>
  <c r="AK24" i="3"/>
  <c r="AV24" i="3" s="1"/>
  <c r="AJ24" i="3"/>
  <c r="AU24" i="3" s="1"/>
  <c r="AI24" i="3"/>
  <c r="AT24" i="3" s="1"/>
  <c r="AQ23" i="3"/>
  <c r="BB23" i="3" s="1"/>
  <c r="AP23" i="3"/>
  <c r="BA23" i="3" s="1"/>
  <c r="AO23" i="3"/>
  <c r="AZ23" i="3" s="1"/>
  <c r="AN23" i="3"/>
  <c r="AY23" i="3" s="1"/>
  <c r="AM23" i="3"/>
  <c r="AX23" i="3" s="1"/>
  <c r="AL23" i="3"/>
  <c r="AW23" i="3" s="1"/>
  <c r="AK23" i="3"/>
  <c r="AV23" i="3" s="1"/>
  <c r="AJ23" i="3"/>
  <c r="AU23" i="3" s="1"/>
  <c r="AI23" i="3"/>
  <c r="AT23" i="3" s="1"/>
  <c r="AQ19" i="3"/>
  <c r="BB19" i="3" s="1"/>
  <c r="AP19" i="3"/>
  <c r="BA19" i="3" s="1"/>
  <c r="AO19" i="3"/>
  <c r="AZ19" i="3" s="1"/>
  <c r="AN19" i="3"/>
  <c r="AY19" i="3" s="1"/>
  <c r="AM19" i="3"/>
  <c r="AX19" i="3" s="1"/>
  <c r="AL19" i="3"/>
  <c r="AW19" i="3" s="1"/>
  <c r="AK19" i="3"/>
  <c r="AV19" i="3" s="1"/>
  <c r="AJ19" i="3"/>
  <c r="AU19" i="3" s="1"/>
  <c r="AI19" i="3"/>
  <c r="AT19" i="3" s="1"/>
  <c r="AQ18" i="3"/>
  <c r="BB18" i="3" s="1"/>
  <c r="AP18" i="3"/>
  <c r="BA18" i="3" s="1"/>
  <c r="AO18" i="3"/>
  <c r="AZ18" i="3" s="1"/>
  <c r="AN18" i="3"/>
  <c r="AY18" i="3" s="1"/>
  <c r="AM18" i="3"/>
  <c r="AX18" i="3" s="1"/>
  <c r="AL18" i="3"/>
  <c r="AW18" i="3" s="1"/>
  <c r="AK18" i="3"/>
  <c r="AV18" i="3" s="1"/>
  <c r="AJ18" i="3"/>
  <c r="AU18" i="3" s="1"/>
  <c r="AI18" i="3"/>
  <c r="AT18" i="3" s="1"/>
  <c r="AQ17" i="3"/>
  <c r="BB17" i="3" s="1"/>
  <c r="AP17" i="3"/>
  <c r="BA17" i="3" s="1"/>
  <c r="AO17" i="3"/>
  <c r="AZ17" i="3" s="1"/>
  <c r="AN17" i="3"/>
  <c r="AY17" i="3" s="1"/>
  <c r="AM17" i="3"/>
  <c r="AX17" i="3" s="1"/>
  <c r="AL17" i="3"/>
  <c r="AW17" i="3" s="1"/>
  <c r="AK17" i="3"/>
  <c r="AV17" i="3" s="1"/>
  <c r="AJ17" i="3"/>
  <c r="AU17" i="3" s="1"/>
  <c r="AI17" i="3"/>
  <c r="AT17" i="3" s="1"/>
  <c r="AQ16" i="3"/>
  <c r="BB16" i="3" s="1"/>
  <c r="AP16" i="3"/>
  <c r="BA16" i="3" s="1"/>
  <c r="AO16" i="3"/>
  <c r="AZ16" i="3" s="1"/>
  <c r="AN16" i="3"/>
  <c r="AY16" i="3" s="1"/>
  <c r="AM16" i="3"/>
  <c r="AX16" i="3" s="1"/>
  <c r="AL16" i="3"/>
  <c r="AW16" i="3" s="1"/>
  <c r="AK16" i="3"/>
  <c r="AV16" i="3" s="1"/>
  <c r="AJ16" i="3"/>
  <c r="AU16" i="3" s="1"/>
  <c r="AI16" i="3"/>
  <c r="AT16" i="3" s="1"/>
  <c r="AQ15" i="3"/>
  <c r="BB15" i="3" s="1"/>
  <c r="AP15" i="3"/>
  <c r="BA15" i="3" s="1"/>
  <c r="AO15" i="3"/>
  <c r="AZ15" i="3" s="1"/>
  <c r="AN15" i="3"/>
  <c r="AY15" i="3" s="1"/>
  <c r="AM15" i="3"/>
  <c r="AX15" i="3" s="1"/>
  <c r="AL15" i="3"/>
  <c r="AW15" i="3" s="1"/>
  <c r="AK15" i="3"/>
  <c r="AV15" i="3" s="1"/>
  <c r="AJ15" i="3"/>
  <c r="AU15" i="3" s="1"/>
  <c r="AI15" i="3"/>
  <c r="AT15" i="3" s="1"/>
  <c r="AQ14" i="3"/>
  <c r="BB14" i="3" s="1"/>
  <c r="AP14" i="3"/>
  <c r="BA14" i="3" s="1"/>
  <c r="AO14" i="3"/>
  <c r="AZ14" i="3" s="1"/>
  <c r="AN14" i="3"/>
  <c r="AY14" i="3" s="1"/>
  <c r="AM14" i="3"/>
  <c r="AX14" i="3" s="1"/>
  <c r="AL14" i="3"/>
  <c r="AW14" i="3" s="1"/>
  <c r="AK14" i="3"/>
  <c r="AV14" i="3" s="1"/>
  <c r="AJ14" i="3"/>
  <c r="AU14" i="3" s="1"/>
  <c r="AI14" i="3"/>
  <c r="AT14" i="3" s="1"/>
  <c r="AQ13" i="3"/>
  <c r="BB13" i="3" s="1"/>
  <c r="AP13" i="3"/>
  <c r="BA13" i="3" s="1"/>
  <c r="AO13" i="3"/>
  <c r="AZ13" i="3" s="1"/>
  <c r="AN13" i="3"/>
  <c r="AY13" i="3" s="1"/>
  <c r="AM13" i="3"/>
  <c r="AX13" i="3" s="1"/>
  <c r="AL13" i="3"/>
  <c r="AW13" i="3" s="1"/>
  <c r="AK13" i="3"/>
  <c r="AV13" i="3" s="1"/>
  <c r="AJ13" i="3"/>
  <c r="AU13" i="3" s="1"/>
  <c r="AI13" i="3"/>
  <c r="AT13" i="3" s="1"/>
  <c r="AQ12" i="3"/>
  <c r="BB12" i="3" s="1"/>
  <c r="AP12" i="3"/>
  <c r="BA12" i="3" s="1"/>
  <c r="AO12" i="3"/>
  <c r="AZ12" i="3" s="1"/>
  <c r="AN12" i="3"/>
  <c r="AY12" i="3" s="1"/>
  <c r="AM12" i="3"/>
  <c r="AX12" i="3" s="1"/>
  <c r="AL12" i="3"/>
  <c r="AW12" i="3" s="1"/>
  <c r="AK12" i="3"/>
  <c r="AV12" i="3" s="1"/>
  <c r="AJ12" i="3"/>
  <c r="AU12" i="3" s="1"/>
  <c r="AI12" i="3"/>
  <c r="AT12" i="3" s="1"/>
  <c r="AQ11" i="3"/>
  <c r="BB11" i="3" s="1"/>
  <c r="AP11" i="3"/>
  <c r="BA11" i="3" s="1"/>
  <c r="AO11" i="3"/>
  <c r="AZ11" i="3" s="1"/>
  <c r="AN11" i="3"/>
  <c r="AY11" i="3" s="1"/>
  <c r="AM11" i="3"/>
  <c r="AX11" i="3" s="1"/>
  <c r="AL11" i="3"/>
  <c r="AW11" i="3" s="1"/>
  <c r="AK11" i="3"/>
  <c r="AV11" i="3" s="1"/>
  <c r="AJ11" i="3"/>
  <c r="AU11" i="3" s="1"/>
  <c r="AI11" i="3"/>
  <c r="AT11" i="3" s="1"/>
  <c r="AQ10" i="3"/>
  <c r="BB10" i="3" s="1"/>
  <c r="AP10" i="3"/>
  <c r="BA10" i="3" s="1"/>
  <c r="AO10" i="3"/>
  <c r="AZ10" i="3" s="1"/>
  <c r="AN10" i="3"/>
  <c r="AY10" i="3" s="1"/>
  <c r="AM10" i="3"/>
  <c r="AX10" i="3" s="1"/>
  <c r="AL10" i="3"/>
  <c r="AW10" i="3" s="1"/>
  <c r="AK10" i="3"/>
  <c r="AV10" i="3" s="1"/>
  <c r="AJ10" i="3"/>
  <c r="AU10" i="3" s="1"/>
  <c r="AI10" i="3"/>
  <c r="AT10" i="3" s="1"/>
  <c r="AQ9" i="3"/>
  <c r="BB9" i="3" s="1"/>
  <c r="AP9" i="3"/>
  <c r="BA9" i="3" s="1"/>
  <c r="AO9" i="3"/>
  <c r="AZ9" i="3" s="1"/>
  <c r="AN9" i="3"/>
  <c r="AY9" i="3" s="1"/>
  <c r="AM9" i="3"/>
  <c r="AX9" i="3" s="1"/>
  <c r="AL9" i="3"/>
  <c r="AW9" i="3" s="1"/>
  <c r="AK9" i="3"/>
  <c r="AV9" i="3" s="1"/>
  <c r="AJ9" i="3"/>
  <c r="AU9" i="3" s="1"/>
  <c r="AI9" i="3"/>
  <c r="AT9" i="3" s="1"/>
  <c r="AQ8" i="3"/>
  <c r="BB8" i="3" s="1"/>
  <c r="AP8" i="3"/>
  <c r="BA8" i="3" s="1"/>
  <c r="AO8" i="3"/>
  <c r="AZ8" i="3" s="1"/>
  <c r="AN8" i="3"/>
  <c r="AY8" i="3" s="1"/>
  <c r="AM8" i="3"/>
  <c r="AX8" i="3" s="1"/>
  <c r="AL8" i="3"/>
  <c r="AW8" i="3" s="1"/>
  <c r="AK8" i="3"/>
  <c r="AV8" i="3" s="1"/>
  <c r="AJ8" i="3"/>
  <c r="AU8" i="3" s="1"/>
  <c r="AI8" i="3"/>
  <c r="AT8" i="3" s="1"/>
  <c r="AQ7" i="3"/>
  <c r="BB7" i="3" s="1"/>
  <c r="AP7" i="3"/>
  <c r="BA7" i="3" s="1"/>
  <c r="AO7" i="3"/>
  <c r="AZ7" i="3" s="1"/>
  <c r="AN7" i="3"/>
  <c r="AY7" i="3" s="1"/>
  <c r="AM7" i="3"/>
  <c r="AX7" i="3" s="1"/>
  <c r="AL7" i="3"/>
  <c r="AW7" i="3" s="1"/>
  <c r="AK7" i="3"/>
  <c r="AV7" i="3" s="1"/>
  <c r="AJ7" i="3"/>
  <c r="AU7" i="3" s="1"/>
  <c r="AI7" i="3"/>
  <c r="AT7" i="3" s="1"/>
  <c r="AQ6" i="3"/>
  <c r="BB6" i="3" s="1"/>
  <c r="AP6" i="3"/>
  <c r="BA6" i="3" s="1"/>
  <c r="AO6" i="3"/>
  <c r="AZ6" i="3" s="1"/>
  <c r="AN6" i="3"/>
  <c r="AY6" i="3" s="1"/>
  <c r="AM6" i="3"/>
  <c r="AX6" i="3" s="1"/>
  <c r="AL6" i="3"/>
  <c r="AW6" i="3" s="1"/>
  <c r="AK6" i="3"/>
  <c r="AV6" i="3" s="1"/>
  <c r="AJ6" i="3"/>
  <c r="AU6" i="3" s="1"/>
  <c r="AI6" i="3"/>
  <c r="AT6" i="3" s="1"/>
  <c r="AQ5" i="3"/>
  <c r="BB5" i="3" s="1"/>
  <c r="AP5" i="3"/>
  <c r="BA5" i="3" s="1"/>
  <c r="AO5" i="3"/>
  <c r="AZ5" i="3" s="1"/>
  <c r="AN5" i="3"/>
  <c r="AY5" i="3" s="1"/>
  <c r="AM5" i="3"/>
  <c r="AX5" i="3" s="1"/>
  <c r="AL5" i="3"/>
  <c r="AW5" i="3" s="1"/>
  <c r="AK5" i="3"/>
  <c r="AV5" i="3" s="1"/>
  <c r="AJ5" i="3"/>
  <c r="AU5" i="3" s="1"/>
  <c r="AI5" i="3"/>
  <c r="AT5" i="3" s="1"/>
  <c r="BG35" i="3" l="1"/>
  <c r="BE37" i="3"/>
  <c r="BM37" i="3"/>
  <c r="BK23" i="3"/>
  <c r="BE31" i="3"/>
  <c r="BK27" i="3"/>
  <c r="BH28" i="3"/>
  <c r="BJ26" i="3"/>
  <c r="BI28" i="3"/>
  <c r="BG30" i="3"/>
  <c r="BL27" i="3"/>
  <c r="BH24" i="3"/>
  <c r="BH32" i="3"/>
  <c r="BG26" i="3"/>
  <c r="BH30" i="3"/>
  <c r="BH26" i="3"/>
  <c r="BE29" i="3"/>
  <c r="BK31" i="3"/>
  <c r="BH34" i="3"/>
  <c r="BE25" i="3"/>
  <c r="BL23" i="3"/>
  <c r="BK24" i="3"/>
  <c r="BL31" i="3"/>
  <c r="BK32" i="3"/>
  <c r="BJ24" i="3"/>
  <c r="BF28" i="3"/>
  <c r="BJ32" i="3"/>
  <c r="BJ35" i="3"/>
  <c r="BI37" i="3"/>
  <c r="BF34" i="3"/>
  <c r="BF27" i="3"/>
  <c r="BK34" i="3"/>
  <c r="BK37" i="3"/>
  <c r="BE32" i="3"/>
  <c r="BM32" i="3"/>
  <c r="BI36" i="3"/>
  <c r="BH29" i="3"/>
  <c r="BH36" i="3"/>
  <c r="BF30" i="3"/>
  <c r="BJ36" i="3"/>
  <c r="BH23" i="3"/>
  <c r="BK25" i="3"/>
  <c r="BM25" i="3"/>
  <c r="BK33" i="3"/>
  <c r="BI35" i="3"/>
  <c r="BJ28" i="3"/>
  <c r="BG36" i="3"/>
  <c r="BI23" i="3"/>
  <c r="BF33" i="3"/>
  <c r="U38" i="3"/>
  <c r="X23" i="3"/>
  <c r="BE23" i="3" s="1"/>
  <c r="BE24" i="3"/>
  <c r="BM24" i="3"/>
  <c r="BF25" i="3"/>
  <c r="BG29" i="3"/>
  <c r="BI30" i="3"/>
  <c r="BE33" i="3"/>
  <c r="BM33" i="3"/>
  <c r="BL34" i="3"/>
  <c r="BK35" i="3"/>
  <c r="BM23" i="3"/>
  <c r="BG24" i="3"/>
  <c r="BG27" i="3"/>
  <c r="BG28" i="3"/>
  <c r="BM31" i="3"/>
  <c r="BF32" i="3"/>
  <c r="BJ34" i="3"/>
  <c r="BF23" i="3"/>
  <c r="BI25" i="3"/>
  <c r="BL26" i="3"/>
  <c r="BI29" i="3"/>
  <c r="BL29" i="3"/>
  <c r="BG32" i="3"/>
  <c r="BK36" i="3"/>
  <c r="BG37" i="3"/>
  <c r="BG23" i="3"/>
  <c r="BI27" i="3"/>
  <c r="BK28" i="3"/>
  <c r="BG31" i="3"/>
  <c r="BL35" i="3"/>
  <c r="BL37" i="3"/>
  <c r="BM27" i="3"/>
  <c r="BL30" i="3"/>
  <c r="BG33" i="3"/>
  <c r="BI34" i="3"/>
  <c r="BL36" i="3"/>
  <c r="BG25" i="3"/>
  <c r="BH33" i="3"/>
  <c r="BI24" i="3"/>
  <c r="BI32" i="3"/>
  <c r="BE35" i="3"/>
  <c r="BM35" i="3"/>
  <c r="BI26" i="3"/>
  <c r="BK29" i="3"/>
  <c r="BH25" i="3"/>
  <c r="BL25" i="3"/>
  <c r="BE27" i="3"/>
  <c r="BE28" i="3"/>
  <c r="BM28" i="3"/>
  <c r="BM29" i="3"/>
  <c r="BI31" i="3"/>
  <c r="BI33" i="3"/>
  <c r="BL33" i="3"/>
  <c r="BF35" i="3"/>
  <c r="BF26" i="3"/>
  <c r="BJ30" i="3"/>
  <c r="BG34" i="3"/>
  <c r="BH27" i="3"/>
  <c r="BH37" i="3"/>
  <c r="BK26" i="3"/>
  <c r="BF24" i="3"/>
  <c r="BF29" i="3"/>
  <c r="BF31" i="3"/>
  <c r="BK30" i="3"/>
  <c r="BJ25" i="3"/>
  <c r="BJ29" i="3"/>
  <c r="BJ33" i="3"/>
  <c r="BH35" i="3"/>
  <c r="BF36" i="3"/>
  <c r="BF37" i="3"/>
  <c r="BE26" i="3"/>
  <c r="BM26" i="3"/>
  <c r="BE30" i="3"/>
  <c r="BM30" i="3"/>
  <c r="BE34" i="3"/>
  <c r="BM34" i="3"/>
  <c r="BH31" i="3"/>
  <c r="BJ23" i="3"/>
  <c r="BL24" i="3"/>
  <c r="BJ27" i="3"/>
  <c r="BL28" i="3"/>
  <c r="BJ31" i="3"/>
  <c r="BL32" i="3"/>
  <c r="BJ37" i="3"/>
  <c r="AT41" i="3"/>
  <c r="BA23" i="4"/>
  <c r="AP55" i="4"/>
  <c r="BA55" i="4" s="1"/>
  <c r="AP54" i="4"/>
  <c r="BA54" i="4" s="1"/>
  <c r="AP53" i="4"/>
  <c r="BA53" i="4" s="1"/>
  <c r="AP52" i="4"/>
  <c r="BA52" i="4" s="1"/>
  <c r="AP51" i="4"/>
  <c r="BA51" i="4" s="1"/>
  <c r="AP50" i="4"/>
  <c r="BA50" i="4" s="1"/>
  <c r="AP49" i="4"/>
  <c r="BA49" i="4" s="1"/>
  <c r="AP48" i="4"/>
  <c r="BA48" i="4" s="1"/>
  <c r="AP47" i="4"/>
  <c r="BA47" i="4" s="1"/>
  <c r="AP46" i="4"/>
  <c r="BA46" i="4" s="1"/>
  <c r="AP45" i="4"/>
  <c r="BA45" i="4" s="1"/>
  <c r="AP44" i="4"/>
  <c r="BA44" i="4" s="1"/>
  <c r="AP43" i="4"/>
  <c r="BA43" i="4" s="1"/>
  <c r="AP42" i="4"/>
  <c r="BA42" i="4" s="1"/>
  <c r="AP41" i="4"/>
  <c r="BA41" i="4" s="1"/>
  <c r="AP37" i="4"/>
  <c r="BA37" i="4" s="1"/>
  <c r="AP36" i="4"/>
  <c r="BA36" i="4" s="1"/>
  <c r="AP35" i="4"/>
  <c r="BA35" i="4" s="1"/>
  <c r="AP34" i="4"/>
  <c r="BA34" i="4" s="1"/>
  <c r="AP33" i="4"/>
  <c r="BA33" i="4" s="1"/>
  <c r="AP32" i="4"/>
  <c r="BA32" i="4" s="1"/>
  <c r="AP31" i="4"/>
  <c r="BA31" i="4" s="1"/>
  <c r="AP30" i="4"/>
  <c r="BA30" i="4" s="1"/>
  <c r="AP29" i="4"/>
  <c r="BA29" i="4" s="1"/>
  <c r="AP28" i="4"/>
  <c r="BA28" i="4" s="1"/>
  <c r="AP27" i="4"/>
  <c r="BA27" i="4" s="1"/>
  <c r="AP26" i="4"/>
  <c r="BA26" i="4" s="1"/>
  <c r="AP25" i="4"/>
  <c r="BA25" i="4" s="1"/>
  <c r="AP24" i="4"/>
  <c r="BA24" i="4" s="1"/>
  <c r="AP23" i="4"/>
  <c r="AP6" i="4"/>
  <c r="BA6" i="4" s="1"/>
  <c r="AP7" i="4"/>
  <c r="BA7" i="4" s="1"/>
  <c r="AP8" i="4"/>
  <c r="BA8" i="4" s="1"/>
  <c r="AP9" i="4"/>
  <c r="BA9" i="4" s="1"/>
  <c r="AP10" i="4"/>
  <c r="BA10" i="4" s="1"/>
  <c r="AP11" i="4"/>
  <c r="BA11" i="4" s="1"/>
  <c r="AP12" i="4"/>
  <c r="BA12" i="4" s="1"/>
  <c r="AP13" i="4"/>
  <c r="BA13" i="4" s="1"/>
  <c r="AP14" i="4"/>
  <c r="BA14" i="4" s="1"/>
  <c r="AP15" i="4"/>
  <c r="BA15" i="4" s="1"/>
  <c r="AP16" i="4"/>
  <c r="BA16" i="4" s="1"/>
  <c r="AP17" i="4"/>
  <c r="BA17" i="4" s="1"/>
  <c r="AP18" i="4"/>
  <c r="BA18" i="4" s="1"/>
  <c r="AP19" i="4"/>
  <c r="BA19" i="4" s="1"/>
  <c r="AP5" i="4"/>
  <c r="BA5" i="4" s="1"/>
  <c r="AZ12" i="4"/>
  <c r="AI42" i="4"/>
  <c r="AT42" i="4" s="1"/>
  <c r="AJ42" i="4"/>
  <c r="AU42" i="4" s="1"/>
  <c r="AK42" i="4"/>
  <c r="AV42" i="4" s="1"/>
  <c r="AL42" i="4"/>
  <c r="AW42" i="4" s="1"/>
  <c r="AM42" i="4"/>
  <c r="AX42" i="4" s="1"/>
  <c r="AN42" i="4"/>
  <c r="AY42" i="4" s="1"/>
  <c r="AO42" i="4"/>
  <c r="AZ42" i="4" s="1"/>
  <c r="AQ42" i="4"/>
  <c r="BB42" i="4" s="1"/>
  <c r="AI43" i="4"/>
  <c r="AT43" i="4" s="1"/>
  <c r="AJ43" i="4"/>
  <c r="AU43" i="4" s="1"/>
  <c r="AK43" i="4"/>
  <c r="AV43" i="4" s="1"/>
  <c r="AL43" i="4"/>
  <c r="AW43" i="4" s="1"/>
  <c r="AM43" i="4"/>
  <c r="AX43" i="4" s="1"/>
  <c r="AN43" i="4"/>
  <c r="AY43" i="4" s="1"/>
  <c r="AO43" i="4"/>
  <c r="AZ43" i="4" s="1"/>
  <c r="AQ43" i="4"/>
  <c r="BB43" i="4" s="1"/>
  <c r="AI44" i="4"/>
  <c r="AT44" i="4" s="1"/>
  <c r="AJ44" i="4"/>
  <c r="AU44" i="4" s="1"/>
  <c r="AK44" i="4"/>
  <c r="AV44" i="4" s="1"/>
  <c r="AL44" i="4"/>
  <c r="AW44" i="4" s="1"/>
  <c r="AM44" i="4"/>
  <c r="AX44" i="4" s="1"/>
  <c r="AN44" i="4"/>
  <c r="AY44" i="4" s="1"/>
  <c r="AO44" i="4"/>
  <c r="AZ44" i="4" s="1"/>
  <c r="AQ44" i="4"/>
  <c r="BB44" i="4" s="1"/>
  <c r="AI45" i="4"/>
  <c r="AT45" i="4" s="1"/>
  <c r="AJ45" i="4"/>
  <c r="AU45" i="4" s="1"/>
  <c r="AK45" i="4"/>
  <c r="AV45" i="4" s="1"/>
  <c r="AL45" i="4"/>
  <c r="AW45" i="4" s="1"/>
  <c r="AM45" i="4"/>
  <c r="AX45" i="4" s="1"/>
  <c r="AN45" i="4"/>
  <c r="AY45" i="4" s="1"/>
  <c r="AO45" i="4"/>
  <c r="AZ45" i="4" s="1"/>
  <c r="AQ45" i="4"/>
  <c r="BB45" i="4" s="1"/>
  <c r="AI46" i="4"/>
  <c r="AT46" i="4" s="1"/>
  <c r="AJ46" i="4"/>
  <c r="AU46" i="4" s="1"/>
  <c r="AK46" i="4"/>
  <c r="AV46" i="4" s="1"/>
  <c r="AL46" i="4"/>
  <c r="AW46" i="4" s="1"/>
  <c r="AM46" i="4"/>
  <c r="AX46" i="4" s="1"/>
  <c r="AN46" i="4"/>
  <c r="AY46" i="4" s="1"/>
  <c r="AO46" i="4"/>
  <c r="AZ46" i="4" s="1"/>
  <c r="AQ46" i="4"/>
  <c r="BB46" i="4" s="1"/>
  <c r="AI47" i="4"/>
  <c r="AT47" i="4" s="1"/>
  <c r="AJ47" i="4"/>
  <c r="AU47" i="4" s="1"/>
  <c r="AK47" i="4"/>
  <c r="AV47" i="4" s="1"/>
  <c r="AL47" i="4"/>
  <c r="AW47" i="4" s="1"/>
  <c r="AM47" i="4"/>
  <c r="AX47" i="4" s="1"/>
  <c r="AN47" i="4"/>
  <c r="AY47" i="4" s="1"/>
  <c r="AO47" i="4"/>
  <c r="AZ47" i="4" s="1"/>
  <c r="AQ47" i="4"/>
  <c r="BB47" i="4" s="1"/>
  <c r="AI48" i="4"/>
  <c r="AT48" i="4" s="1"/>
  <c r="AJ48" i="4"/>
  <c r="AU48" i="4" s="1"/>
  <c r="AK48" i="4"/>
  <c r="AV48" i="4" s="1"/>
  <c r="AL48" i="4"/>
  <c r="AW48" i="4" s="1"/>
  <c r="AM48" i="4"/>
  <c r="AX48" i="4" s="1"/>
  <c r="AN48" i="4"/>
  <c r="AY48" i="4" s="1"/>
  <c r="AO48" i="4"/>
  <c r="AZ48" i="4" s="1"/>
  <c r="AQ48" i="4"/>
  <c r="BB48" i="4" s="1"/>
  <c r="AI49" i="4"/>
  <c r="AT49" i="4" s="1"/>
  <c r="AJ49" i="4"/>
  <c r="AU49" i="4" s="1"/>
  <c r="AK49" i="4"/>
  <c r="AV49" i="4" s="1"/>
  <c r="AL49" i="4"/>
  <c r="AW49" i="4" s="1"/>
  <c r="AM49" i="4"/>
  <c r="AX49" i="4" s="1"/>
  <c r="AN49" i="4"/>
  <c r="AY49" i="4" s="1"/>
  <c r="AO49" i="4"/>
  <c r="AZ49" i="4" s="1"/>
  <c r="AQ49" i="4"/>
  <c r="BB49" i="4" s="1"/>
  <c r="AI50" i="4"/>
  <c r="AT50" i="4" s="1"/>
  <c r="AJ50" i="4"/>
  <c r="AU50" i="4" s="1"/>
  <c r="AK50" i="4"/>
  <c r="AV50" i="4" s="1"/>
  <c r="AL50" i="4"/>
  <c r="AW50" i="4" s="1"/>
  <c r="AM50" i="4"/>
  <c r="AX50" i="4" s="1"/>
  <c r="AN50" i="4"/>
  <c r="AY50" i="4" s="1"/>
  <c r="AO50" i="4"/>
  <c r="AZ50" i="4" s="1"/>
  <c r="AQ50" i="4"/>
  <c r="BB50" i="4" s="1"/>
  <c r="AI51" i="4"/>
  <c r="AT51" i="4" s="1"/>
  <c r="AJ51" i="4"/>
  <c r="AU51" i="4" s="1"/>
  <c r="AK51" i="4"/>
  <c r="AV51" i="4" s="1"/>
  <c r="AL51" i="4"/>
  <c r="AW51" i="4" s="1"/>
  <c r="AM51" i="4"/>
  <c r="AX51" i="4" s="1"/>
  <c r="AN51" i="4"/>
  <c r="AY51" i="4" s="1"/>
  <c r="AO51" i="4"/>
  <c r="AZ51" i="4" s="1"/>
  <c r="AQ51" i="4"/>
  <c r="BB51" i="4" s="1"/>
  <c r="AI52" i="4"/>
  <c r="AT52" i="4" s="1"/>
  <c r="AJ52" i="4"/>
  <c r="AU52" i="4" s="1"/>
  <c r="AK52" i="4"/>
  <c r="AV52" i="4" s="1"/>
  <c r="AL52" i="4"/>
  <c r="AW52" i="4" s="1"/>
  <c r="AM52" i="4"/>
  <c r="AX52" i="4" s="1"/>
  <c r="AN52" i="4"/>
  <c r="AY52" i="4" s="1"/>
  <c r="AO52" i="4"/>
  <c r="AZ52" i="4" s="1"/>
  <c r="AQ52" i="4"/>
  <c r="BB52" i="4" s="1"/>
  <c r="AI53" i="4"/>
  <c r="AT53" i="4" s="1"/>
  <c r="AJ53" i="4"/>
  <c r="AU53" i="4" s="1"/>
  <c r="AK53" i="4"/>
  <c r="AV53" i="4" s="1"/>
  <c r="AL53" i="4"/>
  <c r="AW53" i="4" s="1"/>
  <c r="AM53" i="4"/>
  <c r="AX53" i="4" s="1"/>
  <c r="AN53" i="4"/>
  <c r="AY53" i="4" s="1"/>
  <c r="AO53" i="4"/>
  <c r="AZ53" i="4" s="1"/>
  <c r="AQ53" i="4"/>
  <c r="BB53" i="4" s="1"/>
  <c r="AI54" i="4"/>
  <c r="AT54" i="4" s="1"/>
  <c r="AJ54" i="4"/>
  <c r="AU54" i="4" s="1"/>
  <c r="AK54" i="4"/>
  <c r="AV54" i="4" s="1"/>
  <c r="AL54" i="4"/>
  <c r="AW54" i="4" s="1"/>
  <c r="AM54" i="4"/>
  <c r="AX54" i="4" s="1"/>
  <c r="AN54" i="4"/>
  <c r="AY54" i="4" s="1"/>
  <c r="AO54" i="4"/>
  <c r="AZ54" i="4" s="1"/>
  <c r="AQ54" i="4"/>
  <c r="BB54" i="4" s="1"/>
  <c r="AI55" i="4"/>
  <c r="AT55" i="4" s="1"/>
  <c r="AJ55" i="4"/>
  <c r="AU55" i="4" s="1"/>
  <c r="AK55" i="4"/>
  <c r="AV55" i="4" s="1"/>
  <c r="AL55" i="4"/>
  <c r="AW55" i="4" s="1"/>
  <c r="AM55" i="4"/>
  <c r="AX55" i="4" s="1"/>
  <c r="AN55" i="4"/>
  <c r="AY55" i="4" s="1"/>
  <c r="AO55" i="4"/>
  <c r="AZ55" i="4" s="1"/>
  <c r="AQ55" i="4"/>
  <c r="BB55" i="4" s="1"/>
  <c r="AI24" i="4"/>
  <c r="AT24" i="4" s="1"/>
  <c r="AJ24" i="4"/>
  <c r="AU24" i="4" s="1"/>
  <c r="AK24" i="4"/>
  <c r="AV24" i="4" s="1"/>
  <c r="AL24" i="4"/>
  <c r="AW24" i="4" s="1"/>
  <c r="AM24" i="4"/>
  <c r="AX24" i="4" s="1"/>
  <c r="AN24" i="4"/>
  <c r="AY24" i="4" s="1"/>
  <c r="AO24" i="4"/>
  <c r="AZ24" i="4" s="1"/>
  <c r="AQ24" i="4"/>
  <c r="BB24" i="4" s="1"/>
  <c r="AI25" i="4"/>
  <c r="AT25" i="4" s="1"/>
  <c r="AJ25" i="4"/>
  <c r="AU25" i="4" s="1"/>
  <c r="AK25" i="4"/>
  <c r="AV25" i="4" s="1"/>
  <c r="AL25" i="4"/>
  <c r="AW25" i="4" s="1"/>
  <c r="AM25" i="4"/>
  <c r="AX25" i="4" s="1"/>
  <c r="AN25" i="4"/>
  <c r="AY25" i="4" s="1"/>
  <c r="AO25" i="4"/>
  <c r="AZ25" i="4" s="1"/>
  <c r="AQ25" i="4"/>
  <c r="BB25" i="4" s="1"/>
  <c r="AI26" i="4"/>
  <c r="AT26" i="4" s="1"/>
  <c r="AJ26" i="4"/>
  <c r="AU26" i="4" s="1"/>
  <c r="AK26" i="4"/>
  <c r="AV26" i="4" s="1"/>
  <c r="AL26" i="4"/>
  <c r="AW26" i="4" s="1"/>
  <c r="AM26" i="4"/>
  <c r="AX26" i="4" s="1"/>
  <c r="AN26" i="4"/>
  <c r="AY26" i="4" s="1"/>
  <c r="AO26" i="4"/>
  <c r="AZ26" i="4" s="1"/>
  <c r="AQ26" i="4"/>
  <c r="BB26" i="4" s="1"/>
  <c r="AI27" i="4"/>
  <c r="AT27" i="4" s="1"/>
  <c r="AJ27" i="4"/>
  <c r="AU27" i="4" s="1"/>
  <c r="AK27" i="4"/>
  <c r="AV27" i="4" s="1"/>
  <c r="AL27" i="4"/>
  <c r="AW27" i="4" s="1"/>
  <c r="AM27" i="4"/>
  <c r="AX27" i="4" s="1"/>
  <c r="AN27" i="4"/>
  <c r="AY27" i="4" s="1"/>
  <c r="AO27" i="4"/>
  <c r="AZ27" i="4" s="1"/>
  <c r="AQ27" i="4"/>
  <c r="BB27" i="4" s="1"/>
  <c r="AI28" i="4"/>
  <c r="AT28" i="4" s="1"/>
  <c r="AJ28" i="4"/>
  <c r="AU28" i="4" s="1"/>
  <c r="AK28" i="4"/>
  <c r="AV28" i="4" s="1"/>
  <c r="AL28" i="4"/>
  <c r="AW28" i="4" s="1"/>
  <c r="AM28" i="4"/>
  <c r="AX28" i="4" s="1"/>
  <c r="AN28" i="4"/>
  <c r="AY28" i="4" s="1"/>
  <c r="AO28" i="4"/>
  <c r="AZ28" i="4" s="1"/>
  <c r="AQ28" i="4"/>
  <c r="BB28" i="4" s="1"/>
  <c r="AI29" i="4"/>
  <c r="AT29" i="4" s="1"/>
  <c r="AJ29" i="4"/>
  <c r="AU29" i="4" s="1"/>
  <c r="AK29" i="4"/>
  <c r="AV29" i="4" s="1"/>
  <c r="AL29" i="4"/>
  <c r="AW29" i="4" s="1"/>
  <c r="AM29" i="4"/>
  <c r="AX29" i="4" s="1"/>
  <c r="AN29" i="4"/>
  <c r="AY29" i="4" s="1"/>
  <c r="AO29" i="4"/>
  <c r="AZ29" i="4" s="1"/>
  <c r="AQ29" i="4"/>
  <c r="BB29" i="4" s="1"/>
  <c r="AI30" i="4"/>
  <c r="AT30" i="4" s="1"/>
  <c r="AJ30" i="4"/>
  <c r="AU30" i="4" s="1"/>
  <c r="AK30" i="4"/>
  <c r="AV30" i="4" s="1"/>
  <c r="AL30" i="4"/>
  <c r="AW30" i="4" s="1"/>
  <c r="AM30" i="4"/>
  <c r="AX30" i="4" s="1"/>
  <c r="AN30" i="4"/>
  <c r="AY30" i="4" s="1"/>
  <c r="AO30" i="4"/>
  <c r="AZ30" i="4" s="1"/>
  <c r="AQ30" i="4"/>
  <c r="BB30" i="4" s="1"/>
  <c r="AI31" i="4"/>
  <c r="AT31" i="4" s="1"/>
  <c r="AJ31" i="4"/>
  <c r="AU31" i="4" s="1"/>
  <c r="AK31" i="4"/>
  <c r="AV31" i="4" s="1"/>
  <c r="AL31" i="4"/>
  <c r="AW31" i="4" s="1"/>
  <c r="AM31" i="4"/>
  <c r="AX31" i="4" s="1"/>
  <c r="AN31" i="4"/>
  <c r="AY31" i="4" s="1"/>
  <c r="AO31" i="4"/>
  <c r="AZ31" i="4" s="1"/>
  <c r="AQ31" i="4"/>
  <c r="BB31" i="4" s="1"/>
  <c r="AI32" i="4"/>
  <c r="AT32" i="4" s="1"/>
  <c r="AJ32" i="4"/>
  <c r="AU32" i="4" s="1"/>
  <c r="AK32" i="4"/>
  <c r="AV32" i="4" s="1"/>
  <c r="AL32" i="4"/>
  <c r="AW32" i="4" s="1"/>
  <c r="AM32" i="4"/>
  <c r="AX32" i="4" s="1"/>
  <c r="AN32" i="4"/>
  <c r="AY32" i="4" s="1"/>
  <c r="AO32" i="4"/>
  <c r="AZ32" i="4" s="1"/>
  <c r="AQ32" i="4"/>
  <c r="BB32" i="4" s="1"/>
  <c r="AI33" i="4"/>
  <c r="AT33" i="4" s="1"/>
  <c r="AJ33" i="4"/>
  <c r="AU33" i="4" s="1"/>
  <c r="AK33" i="4"/>
  <c r="AV33" i="4" s="1"/>
  <c r="AL33" i="4"/>
  <c r="AW33" i="4" s="1"/>
  <c r="AM33" i="4"/>
  <c r="AX33" i="4" s="1"/>
  <c r="AN33" i="4"/>
  <c r="AY33" i="4" s="1"/>
  <c r="AO33" i="4"/>
  <c r="AZ33" i="4" s="1"/>
  <c r="AQ33" i="4"/>
  <c r="BB33" i="4" s="1"/>
  <c r="AI34" i="4"/>
  <c r="AT34" i="4" s="1"/>
  <c r="AJ34" i="4"/>
  <c r="AU34" i="4" s="1"/>
  <c r="AK34" i="4"/>
  <c r="AV34" i="4" s="1"/>
  <c r="AL34" i="4"/>
  <c r="AW34" i="4" s="1"/>
  <c r="AM34" i="4"/>
  <c r="AX34" i="4" s="1"/>
  <c r="AN34" i="4"/>
  <c r="AY34" i="4" s="1"/>
  <c r="AO34" i="4"/>
  <c r="AZ34" i="4" s="1"/>
  <c r="AQ34" i="4"/>
  <c r="BB34" i="4" s="1"/>
  <c r="AI35" i="4"/>
  <c r="AT35" i="4" s="1"/>
  <c r="AJ35" i="4"/>
  <c r="AU35" i="4" s="1"/>
  <c r="AK35" i="4"/>
  <c r="AV35" i="4" s="1"/>
  <c r="AL35" i="4"/>
  <c r="AW35" i="4" s="1"/>
  <c r="AM35" i="4"/>
  <c r="AX35" i="4" s="1"/>
  <c r="AN35" i="4"/>
  <c r="AY35" i="4" s="1"/>
  <c r="AO35" i="4"/>
  <c r="AZ35" i="4" s="1"/>
  <c r="AQ35" i="4"/>
  <c r="BB35" i="4" s="1"/>
  <c r="AI36" i="4"/>
  <c r="AT36" i="4" s="1"/>
  <c r="AJ36" i="4"/>
  <c r="AU36" i="4" s="1"/>
  <c r="AK36" i="4"/>
  <c r="AV36" i="4" s="1"/>
  <c r="AL36" i="4"/>
  <c r="AW36" i="4" s="1"/>
  <c r="AM36" i="4"/>
  <c r="AX36" i="4" s="1"/>
  <c r="AN36" i="4"/>
  <c r="AY36" i="4" s="1"/>
  <c r="AO36" i="4"/>
  <c r="AZ36" i="4" s="1"/>
  <c r="AQ36" i="4"/>
  <c r="BB36" i="4" s="1"/>
  <c r="AI37" i="4"/>
  <c r="AT37" i="4" s="1"/>
  <c r="AJ37" i="4"/>
  <c r="AU37" i="4" s="1"/>
  <c r="AK37" i="4"/>
  <c r="AV37" i="4" s="1"/>
  <c r="AL37" i="4"/>
  <c r="AW37" i="4" s="1"/>
  <c r="AM37" i="4"/>
  <c r="AX37" i="4" s="1"/>
  <c r="AN37" i="4"/>
  <c r="AY37" i="4" s="1"/>
  <c r="AO37" i="4"/>
  <c r="AZ37" i="4" s="1"/>
  <c r="AQ37" i="4"/>
  <c r="BB37" i="4" s="1"/>
  <c r="AQ41" i="4"/>
  <c r="BB41" i="4" s="1"/>
  <c r="AO41" i="4"/>
  <c r="AZ41" i="4" s="1"/>
  <c r="AN41" i="4"/>
  <c r="AY41" i="4" s="1"/>
  <c r="AM41" i="4"/>
  <c r="AX41" i="4" s="1"/>
  <c r="AL41" i="4"/>
  <c r="AW41" i="4" s="1"/>
  <c r="AK41" i="4"/>
  <c r="AV41" i="4" s="1"/>
  <c r="AJ41" i="4"/>
  <c r="AU41" i="4" s="1"/>
  <c r="AI41" i="4"/>
  <c r="AQ23" i="4"/>
  <c r="BB23" i="4" s="1"/>
  <c r="AO23" i="4"/>
  <c r="AZ23" i="4" s="1"/>
  <c r="AN23" i="4"/>
  <c r="AY23" i="4" s="1"/>
  <c r="AM23" i="4"/>
  <c r="AX23" i="4" s="1"/>
  <c r="AL23" i="4"/>
  <c r="AW23" i="4" s="1"/>
  <c r="AK23" i="4"/>
  <c r="AV23" i="4" s="1"/>
  <c r="AJ23" i="4"/>
  <c r="AU23" i="4" s="1"/>
  <c r="AI23" i="4"/>
  <c r="AT23" i="4" s="1"/>
  <c r="AQ6" i="4"/>
  <c r="BB6" i="4" s="1"/>
  <c r="AQ7" i="4"/>
  <c r="BB7" i="4" s="1"/>
  <c r="AQ8" i="4"/>
  <c r="BB8" i="4" s="1"/>
  <c r="AQ9" i="4"/>
  <c r="BB9" i="4" s="1"/>
  <c r="AQ10" i="4"/>
  <c r="BB10" i="4" s="1"/>
  <c r="AQ11" i="4"/>
  <c r="BB11" i="4" s="1"/>
  <c r="AQ12" i="4"/>
  <c r="BB12" i="4" s="1"/>
  <c r="AQ13" i="4"/>
  <c r="BB13" i="4" s="1"/>
  <c r="AQ14" i="4"/>
  <c r="BB14" i="4" s="1"/>
  <c r="AQ15" i="4"/>
  <c r="BB15" i="4" s="1"/>
  <c r="AQ16" i="4"/>
  <c r="BB16" i="4" s="1"/>
  <c r="AQ17" i="4"/>
  <c r="BB17" i="4" s="1"/>
  <c r="AQ18" i="4"/>
  <c r="BB18" i="4" s="1"/>
  <c r="AQ19" i="4"/>
  <c r="BB19" i="4" s="1"/>
  <c r="AQ5" i="4"/>
  <c r="BB5" i="4" s="1"/>
  <c r="AN6" i="4"/>
  <c r="AY6" i="4" s="1"/>
  <c r="AN7" i="4"/>
  <c r="AY7" i="4" s="1"/>
  <c r="AN8" i="4"/>
  <c r="AY8" i="4" s="1"/>
  <c r="AN9" i="4"/>
  <c r="AY9" i="4" s="1"/>
  <c r="AN10" i="4"/>
  <c r="AY10" i="4" s="1"/>
  <c r="AN11" i="4"/>
  <c r="AY11" i="4" s="1"/>
  <c r="AN12" i="4"/>
  <c r="AY12" i="4" s="1"/>
  <c r="AN13" i="4"/>
  <c r="AY13" i="4" s="1"/>
  <c r="AN14" i="4"/>
  <c r="AY14" i="4" s="1"/>
  <c r="AN15" i="4"/>
  <c r="AY15" i="4" s="1"/>
  <c r="AN16" i="4"/>
  <c r="AY16" i="4" s="1"/>
  <c r="AN17" i="4"/>
  <c r="AY17" i="4" s="1"/>
  <c r="AN18" i="4"/>
  <c r="AY18" i="4" s="1"/>
  <c r="AN19" i="4"/>
  <c r="AY19" i="4" s="1"/>
  <c r="AN5" i="4"/>
  <c r="AY5" i="4" s="1"/>
  <c r="AM6" i="4"/>
  <c r="AX6" i="4" s="1"/>
  <c r="AM7" i="4"/>
  <c r="AX7" i="4" s="1"/>
  <c r="AM8" i="4"/>
  <c r="AX8" i="4" s="1"/>
  <c r="AM9" i="4"/>
  <c r="AX9" i="4" s="1"/>
  <c r="AM10" i="4"/>
  <c r="AX10" i="4" s="1"/>
  <c r="AM11" i="4"/>
  <c r="AX11" i="4" s="1"/>
  <c r="AM12" i="4"/>
  <c r="AX12" i="4" s="1"/>
  <c r="AM13" i="4"/>
  <c r="AX13" i="4" s="1"/>
  <c r="AM14" i="4"/>
  <c r="AX14" i="4" s="1"/>
  <c r="AM15" i="4"/>
  <c r="AX15" i="4" s="1"/>
  <c r="AM16" i="4"/>
  <c r="AX16" i="4" s="1"/>
  <c r="AM17" i="4"/>
  <c r="AX17" i="4" s="1"/>
  <c r="AM18" i="4"/>
  <c r="AX18" i="4" s="1"/>
  <c r="AM19" i="4"/>
  <c r="AX19" i="4" s="1"/>
  <c r="AM5" i="4"/>
  <c r="AX5" i="4" s="1"/>
  <c r="AO6" i="4"/>
  <c r="AZ6" i="4" s="1"/>
  <c r="AO7" i="4"/>
  <c r="AZ7" i="4" s="1"/>
  <c r="AO8" i="4"/>
  <c r="AZ8" i="4" s="1"/>
  <c r="AO9" i="4"/>
  <c r="AZ9" i="4" s="1"/>
  <c r="AO10" i="4"/>
  <c r="AZ10" i="4" s="1"/>
  <c r="AO11" i="4"/>
  <c r="AZ11" i="4" s="1"/>
  <c r="AO12" i="4"/>
  <c r="AO13" i="4"/>
  <c r="AZ13" i="4" s="1"/>
  <c r="AO14" i="4"/>
  <c r="AZ14" i="4" s="1"/>
  <c r="AO15" i="4"/>
  <c r="AZ15" i="4" s="1"/>
  <c r="AO16" i="4"/>
  <c r="AZ16" i="4" s="1"/>
  <c r="AO17" i="4"/>
  <c r="AZ17" i="4" s="1"/>
  <c r="AO18" i="4"/>
  <c r="AZ18" i="4" s="1"/>
  <c r="AO19" i="4"/>
  <c r="AZ19" i="4" s="1"/>
  <c r="AO5" i="4"/>
  <c r="AZ5" i="4" s="1"/>
  <c r="AL6" i="4"/>
  <c r="AW6" i="4" s="1"/>
  <c r="AL7" i="4"/>
  <c r="AW7" i="4" s="1"/>
  <c r="AL8" i="4"/>
  <c r="AW8" i="4" s="1"/>
  <c r="AL9" i="4"/>
  <c r="AW9" i="4" s="1"/>
  <c r="AL10" i="4"/>
  <c r="AW10" i="4" s="1"/>
  <c r="AL11" i="4"/>
  <c r="AW11" i="4" s="1"/>
  <c r="AL12" i="4"/>
  <c r="AW12" i="4" s="1"/>
  <c r="AL13" i="4"/>
  <c r="AW13" i="4" s="1"/>
  <c r="AL14" i="4"/>
  <c r="AW14" i="4" s="1"/>
  <c r="AL15" i="4"/>
  <c r="AW15" i="4" s="1"/>
  <c r="AL16" i="4"/>
  <c r="AW16" i="4" s="1"/>
  <c r="AL17" i="4"/>
  <c r="AW17" i="4" s="1"/>
  <c r="AL18" i="4"/>
  <c r="AW18" i="4" s="1"/>
  <c r="AL19" i="4"/>
  <c r="AW19" i="4" s="1"/>
  <c r="AL5" i="4"/>
  <c r="AW5" i="4" s="1"/>
  <c r="AK6" i="4"/>
  <c r="AV6" i="4" s="1"/>
  <c r="AK7" i="4"/>
  <c r="AV7" i="4" s="1"/>
  <c r="AK8" i="4"/>
  <c r="AV8" i="4" s="1"/>
  <c r="AK9" i="4"/>
  <c r="AV9" i="4" s="1"/>
  <c r="AK10" i="4"/>
  <c r="AV10" i="4" s="1"/>
  <c r="AK11" i="4"/>
  <c r="AV11" i="4" s="1"/>
  <c r="AK12" i="4"/>
  <c r="AV12" i="4" s="1"/>
  <c r="AK13" i="4"/>
  <c r="AV13" i="4" s="1"/>
  <c r="AK14" i="4"/>
  <c r="AV14" i="4" s="1"/>
  <c r="AK15" i="4"/>
  <c r="AV15" i="4" s="1"/>
  <c r="AK16" i="4"/>
  <c r="AV16" i="4" s="1"/>
  <c r="AK17" i="4"/>
  <c r="AV17" i="4" s="1"/>
  <c r="AK18" i="4"/>
  <c r="AV18" i="4" s="1"/>
  <c r="AK19" i="4"/>
  <c r="AV19" i="4" s="1"/>
  <c r="AK5" i="4"/>
  <c r="AV5" i="4" s="1"/>
  <c r="AJ6" i="4"/>
  <c r="AU6" i="4" s="1"/>
  <c r="AJ7" i="4"/>
  <c r="AU7" i="4" s="1"/>
  <c r="AJ8" i="4"/>
  <c r="AU8" i="4" s="1"/>
  <c r="AJ9" i="4"/>
  <c r="AU9" i="4" s="1"/>
  <c r="AJ10" i="4"/>
  <c r="AU10" i="4" s="1"/>
  <c r="AJ11" i="4"/>
  <c r="AU11" i="4" s="1"/>
  <c r="AJ12" i="4"/>
  <c r="AU12" i="4" s="1"/>
  <c r="AJ13" i="4"/>
  <c r="AU13" i="4" s="1"/>
  <c r="AJ14" i="4"/>
  <c r="AU14" i="4" s="1"/>
  <c r="AJ15" i="4"/>
  <c r="AU15" i="4" s="1"/>
  <c r="AJ16" i="4"/>
  <c r="AU16" i="4" s="1"/>
  <c r="AJ17" i="4"/>
  <c r="AU17" i="4" s="1"/>
  <c r="AJ18" i="4"/>
  <c r="AU18" i="4" s="1"/>
  <c r="AJ19" i="4"/>
  <c r="AU19" i="4" s="1"/>
  <c r="AJ5" i="4"/>
  <c r="AU5" i="4" s="1"/>
  <c r="AI6" i="4"/>
  <c r="AT6" i="4" s="1"/>
  <c r="AI7" i="4"/>
  <c r="AT7" i="4" s="1"/>
  <c r="AI8" i="4"/>
  <c r="AT8" i="4" s="1"/>
  <c r="AI9" i="4"/>
  <c r="AT9" i="4" s="1"/>
  <c r="AI10" i="4"/>
  <c r="AT10" i="4" s="1"/>
  <c r="AI11" i="4"/>
  <c r="AT11" i="4" s="1"/>
  <c r="AI12" i="4"/>
  <c r="AT12" i="4" s="1"/>
  <c r="AI13" i="4"/>
  <c r="AT13" i="4" s="1"/>
  <c r="AI14" i="4"/>
  <c r="AT14" i="4" s="1"/>
  <c r="AI15" i="4"/>
  <c r="AT15" i="4" s="1"/>
  <c r="AI16" i="4"/>
  <c r="AT16" i="4" s="1"/>
  <c r="AI17" i="4"/>
  <c r="AT17" i="4" s="1"/>
  <c r="AI18" i="4"/>
  <c r="AT18" i="4" s="1"/>
  <c r="AI19" i="4"/>
  <c r="AT19" i="4" s="1"/>
  <c r="AI5" i="4"/>
  <c r="AT5" i="4" s="1"/>
  <c r="J55" i="4"/>
  <c r="I55" i="4"/>
  <c r="H55" i="4"/>
  <c r="G55" i="4"/>
  <c r="F55" i="4"/>
  <c r="E55" i="4"/>
  <c r="D55" i="4"/>
  <c r="C55" i="4"/>
  <c r="B55" i="4"/>
  <c r="J54" i="4"/>
  <c r="I54" i="4"/>
  <c r="H54" i="4"/>
  <c r="G54" i="4"/>
  <c r="F54" i="4"/>
  <c r="E54" i="4"/>
  <c r="D54" i="4"/>
  <c r="C54" i="4"/>
  <c r="B54" i="4"/>
  <c r="J53" i="4"/>
  <c r="I53" i="4"/>
  <c r="H53" i="4"/>
  <c r="G53" i="4"/>
  <c r="F53" i="4"/>
  <c r="E53" i="4"/>
  <c r="D53" i="4"/>
  <c r="C53" i="4"/>
  <c r="B53" i="4"/>
  <c r="J52" i="4"/>
  <c r="I52" i="4"/>
  <c r="H52" i="4"/>
  <c r="G52" i="4"/>
  <c r="F52" i="4"/>
  <c r="E52" i="4"/>
  <c r="D52" i="4"/>
  <c r="C52" i="4"/>
  <c r="B52" i="4"/>
  <c r="J51" i="4"/>
  <c r="I51" i="4"/>
  <c r="H51" i="4"/>
  <c r="G51" i="4"/>
  <c r="F51" i="4"/>
  <c r="E51" i="4"/>
  <c r="D51" i="4"/>
  <c r="C51" i="4"/>
  <c r="B51" i="4"/>
  <c r="J50" i="4"/>
  <c r="I50" i="4"/>
  <c r="H50" i="4"/>
  <c r="G50" i="4"/>
  <c r="F50" i="4"/>
  <c r="E50" i="4"/>
  <c r="D50" i="4"/>
  <c r="C50" i="4"/>
  <c r="B50" i="4"/>
  <c r="J49" i="4"/>
  <c r="I49" i="4"/>
  <c r="H49" i="4"/>
  <c r="G49" i="4"/>
  <c r="F49" i="4"/>
  <c r="E49" i="4"/>
  <c r="D49" i="4"/>
  <c r="C49" i="4"/>
  <c r="B49" i="4"/>
  <c r="J48" i="4"/>
  <c r="I48" i="4"/>
  <c r="H48" i="4"/>
  <c r="G48" i="4"/>
  <c r="F48" i="4"/>
  <c r="E48" i="4"/>
  <c r="D48" i="4"/>
  <c r="C48" i="4"/>
  <c r="B48" i="4"/>
  <c r="J47" i="4"/>
  <c r="I47" i="4"/>
  <c r="H47" i="4"/>
  <c r="G47" i="4"/>
  <c r="F47" i="4"/>
  <c r="E47" i="4"/>
  <c r="D47" i="4"/>
  <c r="C47" i="4"/>
  <c r="B47" i="4"/>
  <c r="J46" i="4"/>
  <c r="I46" i="4"/>
  <c r="H46" i="4"/>
  <c r="G46" i="4"/>
  <c r="F46" i="4"/>
  <c r="E46" i="4"/>
  <c r="D46" i="4"/>
  <c r="C46" i="4"/>
  <c r="B46" i="4"/>
  <c r="J45" i="4"/>
  <c r="I45" i="4"/>
  <c r="H45" i="4"/>
  <c r="G45" i="4"/>
  <c r="F45" i="4"/>
  <c r="E45" i="4"/>
  <c r="D45" i="4"/>
  <c r="C45" i="4"/>
  <c r="B45" i="4"/>
  <c r="J44" i="4"/>
  <c r="I44" i="4"/>
  <c r="H44" i="4"/>
  <c r="G44" i="4"/>
  <c r="F44" i="4"/>
  <c r="E44" i="4"/>
  <c r="D44" i="4"/>
  <c r="C44" i="4"/>
  <c r="B44" i="4"/>
  <c r="J43" i="4"/>
  <c r="I43" i="4"/>
  <c r="H43" i="4"/>
  <c r="G43" i="4"/>
  <c r="F43" i="4"/>
  <c r="E43" i="4"/>
  <c r="D43" i="4"/>
  <c r="C43" i="4"/>
  <c r="B43" i="4"/>
  <c r="J42" i="4"/>
  <c r="I42" i="4"/>
  <c r="H42" i="4"/>
  <c r="G42" i="4"/>
  <c r="F42" i="4"/>
  <c r="E42" i="4"/>
  <c r="D42" i="4"/>
  <c r="C42" i="4"/>
  <c r="B42" i="4"/>
  <c r="J41" i="4"/>
  <c r="I41" i="4"/>
  <c r="H41" i="4"/>
  <c r="G41" i="4"/>
  <c r="F41" i="4"/>
  <c r="E41" i="4"/>
  <c r="D41" i="4"/>
  <c r="C41" i="4"/>
  <c r="B41" i="4"/>
  <c r="AF37" i="4"/>
  <c r="AE37" i="4"/>
  <c r="AD37" i="4"/>
  <c r="AC37" i="4"/>
  <c r="AB37" i="4"/>
  <c r="AA37" i="4"/>
  <c r="Z37" i="4"/>
  <c r="Y37" i="4"/>
  <c r="X37" i="4"/>
  <c r="U37" i="4"/>
  <c r="T37" i="4"/>
  <c r="S37" i="4"/>
  <c r="R37" i="4"/>
  <c r="Q37" i="4"/>
  <c r="P37" i="4"/>
  <c r="O37" i="4"/>
  <c r="N37" i="4"/>
  <c r="M37" i="4"/>
  <c r="AF36" i="4"/>
  <c r="AE36" i="4"/>
  <c r="AD36" i="4"/>
  <c r="AC36" i="4"/>
  <c r="AB36" i="4"/>
  <c r="AA36" i="4"/>
  <c r="Z36" i="4"/>
  <c r="Y36" i="4"/>
  <c r="X36" i="4"/>
  <c r="U36" i="4"/>
  <c r="T36" i="4"/>
  <c r="S36" i="4"/>
  <c r="R36" i="4"/>
  <c r="Q36" i="4"/>
  <c r="P36" i="4"/>
  <c r="O36" i="4"/>
  <c r="N36" i="4"/>
  <c r="M36" i="4"/>
  <c r="AF35" i="4"/>
  <c r="AE35" i="4"/>
  <c r="AD35" i="4"/>
  <c r="AC35" i="4"/>
  <c r="AB35" i="4"/>
  <c r="AA35" i="4"/>
  <c r="Z35" i="4"/>
  <c r="Y35" i="4"/>
  <c r="X35" i="4"/>
  <c r="U35" i="4"/>
  <c r="T35" i="4"/>
  <c r="S35" i="4"/>
  <c r="R35" i="4"/>
  <c r="Q35" i="4"/>
  <c r="P35" i="4"/>
  <c r="O35" i="4"/>
  <c r="N35" i="4"/>
  <c r="M35" i="4"/>
  <c r="AF34" i="4"/>
  <c r="AE34" i="4"/>
  <c r="AD34" i="4"/>
  <c r="AC34" i="4"/>
  <c r="AB34" i="4"/>
  <c r="AA34" i="4"/>
  <c r="Z34" i="4"/>
  <c r="Y34" i="4"/>
  <c r="X34" i="4"/>
  <c r="U34" i="4"/>
  <c r="T34" i="4"/>
  <c r="S34" i="4"/>
  <c r="R34" i="4"/>
  <c r="Q34" i="4"/>
  <c r="P34" i="4"/>
  <c r="O34" i="4"/>
  <c r="N34" i="4"/>
  <c r="M34" i="4"/>
  <c r="AF33" i="4"/>
  <c r="AE33" i="4"/>
  <c r="AD33" i="4"/>
  <c r="AC33" i="4"/>
  <c r="AB33" i="4"/>
  <c r="AA33" i="4"/>
  <c r="Z33" i="4"/>
  <c r="Y33" i="4"/>
  <c r="X33" i="4"/>
  <c r="U33" i="4"/>
  <c r="T33" i="4"/>
  <c r="S33" i="4"/>
  <c r="R33" i="4"/>
  <c r="Q33" i="4"/>
  <c r="P33" i="4"/>
  <c r="O33" i="4"/>
  <c r="N33" i="4"/>
  <c r="M33" i="4"/>
  <c r="AF32" i="4"/>
  <c r="AE32" i="4"/>
  <c r="AD32" i="4"/>
  <c r="AC32" i="4"/>
  <c r="AB32" i="4"/>
  <c r="AA32" i="4"/>
  <c r="Z32" i="4"/>
  <c r="Y32" i="4"/>
  <c r="X32" i="4"/>
  <c r="U32" i="4"/>
  <c r="T32" i="4"/>
  <c r="S32" i="4"/>
  <c r="R32" i="4"/>
  <c r="Q32" i="4"/>
  <c r="P32" i="4"/>
  <c r="O32" i="4"/>
  <c r="N32" i="4"/>
  <c r="M32" i="4"/>
  <c r="AF31" i="4"/>
  <c r="AE31" i="4"/>
  <c r="AD31" i="4"/>
  <c r="AC31" i="4"/>
  <c r="AB31" i="4"/>
  <c r="AA31" i="4"/>
  <c r="Z31" i="4"/>
  <c r="Y31" i="4"/>
  <c r="X31" i="4"/>
  <c r="U31" i="4"/>
  <c r="T31" i="4"/>
  <c r="S31" i="4"/>
  <c r="R31" i="4"/>
  <c r="Q31" i="4"/>
  <c r="P31" i="4"/>
  <c r="O31" i="4"/>
  <c r="N31" i="4"/>
  <c r="M31" i="4"/>
  <c r="AF30" i="4"/>
  <c r="AE30" i="4"/>
  <c r="AD30" i="4"/>
  <c r="AC30" i="4"/>
  <c r="AB30" i="4"/>
  <c r="AA30" i="4"/>
  <c r="Z30" i="4"/>
  <c r="Y30" i="4"/>
  <c r="X30" i="4"/>
  <c r="U30" i="4"/>
  <c r="T30" i="4"/>
  <c r="S30" i="4"/>
  <c r="R30" i="4"/>
  <c r="Q30" i="4"/>
  <c r="P30" i="4"/>
  <c r="O30" i="4"/>
  <c r="N30" i="4"/>
  <c r="M30" i="4"/>
  <c r="AF29" i="4"/>
  <c r="AE29" i="4"/>
  <c r="AD29" i="4"/>
  <c r="AC29" i="4"/>
  <c r="AB29" i="4"/>
  <c r="AA29" i="4"/>
  <c r="Z29" i="4"/>
  <c r="Y29" i="4"/>
  <c r="X29" i="4"/>
  <c r="U29" i="4"/>
  <c r="T29" i="4"/>
  <c r="S29" i="4"/>
  <c r="R29" i="4"/>
  <c r="Q29" i="4"/>
  <c r="P29" i="4"/>
  <c r="O29" i="4"/>
  <c r="N29" i="4"/>
  <c r="M29" i="4"/>
  <c r="AF28" i="4"/>
  <c r="AE28" i="4"/>
  <c r="AD28" i="4"/>
  <c r="AC28" i="4"/>
  <c r="AB28" i="4"/>
  <c r="AA28" i="4"/>
  <c r="Z28" i="4"/>
  <c r="Y28" i="4"/>
  <c r="X28" i="4"/>
  <c r="U28" i="4"/>
  <c r="T28" i="4"/>
  <c r="S28" i="4"/>
  <c r="R28" i="4"/>
  <c r="Q28" i="4"/>
  <c r="P28" i="4"/>
  <c r="O28" i="4"/>
  <c r="N28" i="4"/>
  <c r="M28" i="4"/>
  <c r="AF27" i="4"/>
  <c r="AE27" i="4"/>
  <c r="AD27" i="4"/>
  <c r="AC27" i="4"/>
  <c r="AB27" i="4"/>
  <c r="AA27" i="4"/>
  <c r="Z27" i="4"/>
  <c r="Y27" i="4"/>
  <c r="X27" i="4"/>
  <c r="U27" i="4"/>
  <c r="T27" i="4"/>
  <c r="S27" i="4"/>
  <c r="R27" i="4"/>
  <c r="Q27" i="4"/>
  <c r="P27" i="4"/>
  <c r="O27" i="4"/>
  <c r="N27" i="4"/>
  <c r="M27" i="4"/>
  <c r="AF26" i="4"/>
  <c r="AE26" i="4"/>
  <c r="AD26" i="4"/>
  <c r="AC26" i="4"/>
  <c r="AB26" i="4"/>
  <c r="AA26" i="4"/>
  <c r="Z26" i="4"/>
  <c r="Y26" i="4"/>
  <c r="X26" i="4"/>
  <c r="U26" i="4"/>
  <c r="T26" i="4"/>
  <c r="S26" i="4"/>
  <c r="R26" i="4"/>
  <c r="Q26" i="4"/>
  <c r="P26" i="4"/>
  <c r="O26" i="4"/>
  <c r="N26" i="4"/>
  <c r="M26" i="4"/>
  <c r="AF25" i="4"/>
  <c r="AE25" i="4"/>
  <c r="AD25" i="4"/>
  <c r="AC25" i="4"/>
  <c r="AB25" i="4"/>
  <c r="AA25" i="4"/>
  <c r="Z25" i="4"/>
  <c r="Y25" i="4"/>
  <c r="X25" i="4"/>
  <c r="U25" i="4"/>
  <c r="T25" i="4"/>
  <c r="S25" i="4"/>
  <c r="R25" i="4"/>
  <c r="Q25" i="4"/>
  <c r="P25" i="4"/>
  <c r="O25" i="4"/>
  <c r="N25" i="4"/>
  <c r="M25" i="4"/>
  <c r="AF24" i="4"/>
  <c r="AE24" i="4"/>
  <c r="AD24" i="4"/>
  <c r="AC24" i="4"/>
  <c r="AB24" i="4"/>
  <c r="AA24" i="4"/>
  <c r="Z24" i="4"/>
  <c r="Y24" i="4"/>
  <c r="X24" i="4"/>
  <c r="U24" i="4"/>
  <c r="T24" i="4"/>
  <c r="S24" i="4"/>
  <c r="R24" i="4"/>
  <c r="Q24" i="4"/>
  <c r="P24" i="4"/>
  <c r="O24" i="4"/>
  <c r="N24" i="4"/>
  <c r="M24" i="4"/>
  <c r="AF23" i="4"/>
  <c r="AE23" i="4"/>
  <c r="AD23" i="4"/>
  <c r="AC23" i="4"/>
  <c r="AB23" i="4"/>
  <c r="AA23" i="4"/>
  <c r="Z23" i="4"/>
  <c r="Y23" i="4"/>
  <c r="X23" i="4"/>
  <c r="U23" i="4"/>
  <c r="T23" i="4"/>
  <c r="S23" i="4"/>
  <c r="R23" i="4"/>
  <c r="Q23" i="4"/>
  <c r="P23" i="4"/>
  <c r="O23" i="4"/>
  <c r="N23" i="4"/>
  <c r="M23" i="4"/>
  <c r="AF19" i="4"/>
  <c r="AE19" i="4"/>
  <c r="AD19" i="4"/>
  <c r="AC19" i="4"/>
  <c r="AB19" i="4"/>
  <c r="AA19" i="4"/>
  <c r="Z19" i="4"/>
  <c r="Y19" i="4"/>
  <c r="X19" i="4"/>
  <c r="U19" i="4"/>
  <c r="T19" i="4"/>
  <c r="S19" i="4"/>
  <c r="R19" i="4"/>
  <c r="Q19" i="4"/>
  <c r="P19" i="4"/>
  <c r="O19" i="4"/>
  <c r="N19" i="4"/>
  <c r="M19" i="4"/>
  <c r="AF18" i="4"/>
  <c r="AE18" i="4"/>
  <c r="AD18" i="4"/>
  <c r="AC18" i="4"/>
  <c r="AB18" i="4"/>
  <c r="AA18" i="4"/>
  <c r="Z18" i="4"/>
  <c r="Y18" i="4"/>
  <c r="X18" i="4"/>
  <c r="U18" i="4"/>
  <c r="T18" i="4"/>
  <c r="S18" i="4"/>
  <c r="R18" i="4"/>
  <c r="Q18" i="4"/>
  <c r="P18" i="4"/>
  <c r="O18" i="4"/>
  <c r="N18" i="4"/>
  <c r="M18" i="4"/>
  <c r="AF17" i="4"/>
  <c r="AE17" i="4"/>
  <c r="AD17" i="4"/>
  <c r="AC17" i="4"/>
  <c r="AB17" i="4"/>
  <c r="AA17" i="4"/>
  <c r="Z17" i="4"/>
  <c r="Y17" i="4"/>
  <c r="X17" i="4"/>
  <c r="U17" i="4"/>
  <c r="T17" i="4"/>
  <c r="S17" i="4"/>
  <c r="R17" i="4"/>
  <c r="Q17" i="4"/>
  <c r="P17" i="4"/>
  <c r="O17" i="4"/>
  <c r="N17" i="4"/>
  <c r="M17" i="4"/>
  <c r="AF16" i="4"/>
  <c r="AE16" i="4"/>
  <c r="AD16" i="4"/>
  <c r="AC16" i="4"/>
  <c r="AB16" i="4"/>
  <c r="AA16" i="4"/>
  <c r="Z16" i="4"/>
  <c r="Y16" i="4"/>
  <c r="X16" i="4"/>
  <c r="U16" i="4"/>
  <c r="T16" i="4"/>
  <c r="S16" i="4"/>
  <c r="R16" i="4"/>
  <c r="Q16" i="4"/>
  <c r="P16" i="4"/>
  <c r="O16" i="4"/>
  <c r="N16" i="4"/>
  <c r="M16" i="4"/>
  <c r="AF15" i="4"/>
  <c r="AF51" i="4" s="1"/>
  <c r="AE15" i="4"/>
  <c r="AD15" i="4"/>
  <c r="AC15" i="4"/>
  <c r="AB15" i="4"/>
  <c r="AA15" i="4"/>
  <c r="Z15" i="4"/>
  <c r="Y15" i="4"/>
  <c r="X15" i="4"/>
  <c r="X51" i="4" s="1"/>
  <c r="U15" i="4"/>
  <c r="T15" i="4"/>
  <c r="S15" i="4"/>
  <c r="R15" i="4"/>
  <c r="Q15" i="4"/>
  <c r="P15" i="4"/>
  <c r="O15" i="4"/>
  <c r="N15" i="4"/>
  <c r="M15" i="4"/>
  <c r="AF14" i="4"/>
  <c r="AE14" i="4"/>
  <c r="AD14" i="4"/>
  <c r="AC14" i="4"/>
  <c r="AB14" i="4"/>
  <c r="AA14" i="4"/>
  <c r="Z14" i="4"/>
  <c r="Z50" i="4" s="1"/>
  <c r="Y14" i="4"/>
  <c r="X14" i="4"/>
  <c r="U14" i="4"/>
  <c r="T14" i="4"/>
  <c r="S14" i="4"/>
  <c r="R14" i="4"/>
  <c r="Q14" i="4"/>
  <c r="P14" i="4"/>
  <c r="P50" i="4" s="1"/>
  <c r="O14" i="4"/>
  <c r="N14" i="4"/>
  <c r="M14" i="4"/>
  <c r="AF13" i="4"/>
  <c r="AE13" i="4"/>
  <c r="AD13" i="4"/>
  <c r="AC13" i="4"/>
  <c r="AB13" i="4"/>
  <c r="AA13" i="4"/>
  <c r="Z13" i="4"/>
  <c r="Y13" i="4"/>
  <c r="X13" i="4"/>
  <c r="U13" i="4"/>
  <c r="T13" i="4"/>
  <c r="S13" i="4"/>
  <c r="R13" i="4"/>
  <c r="Q13" i="4"/>
  <c r="P13" i="4"/>
  <c r="O13" i="4"/>
  <c r="N13" i="4"/>
  <c r="M13" i="4"/>
  <c r="AF12" i="4"/>
  <c r="AE12" i="4"/>
  <c r="AD12" i="4"/>
  <c r="AC12" i="4"/>
  <c r="AB12" i="4"/>
  <c r="AA12" i="4"/>
  <c r="Z12" i="4"/>
  <c r="Y12" i="4"/>
  <c r="X12" i="4"/>
  <c r="U12" i="4"/>
  <c r="T12" i="4"/>
  <c r="S12" i="4"/>
  <c r="R12" i="4"/>
  <c r="Q12" i="4"/>
  <c r="P12" i="4"/>
  <c r="O12" i="4"/>
  <c r="N12" i="4"/>
  <c r="M12" i="4"/>
  <c r="AF11" i="4"/>
  <c r="AE11" i="4"/>
  <c r="AD11" i="4"/>
  <c r="AC11" i="4"/>
  <c r="AB11" i="4"/>
  <c r="AA11" i="4"/>
  <c r="Z11" i="4"/>
  <c r="Y11" i="4"/>
  <c r="X11" i="4"/>
  <c r="U11" i="4"/>
  <c r="T11" i="4"/>
  <c r="S11" i="4"/>
  <c r="R11" i="4"/>
  <c r="Q11" i="4"/>
  <c r="P11" i="4"/>
  <c r="O11" i="4"/>
  <c r="N11" i="4"/>
  <c r="M11" i="4"/>
  <c r="AF10" i="4"/>
  <c r="AE10" i="4"/>
  <c r="AD10" i="4"/>
  <c r="AC10" i="4"/>
  <c r="AB10" i="4"/>
  <c r="AA10" i="4"/>
  <c r="Z10" i="4"/>
  <c r="Y10" i="4"/>
  <c r="X10" i="4"/>
  <c r="U10" i="4"/>
  <c r="T10" i="4"/>
  <c r="S10" i="4"/>
  <c r="R10" i="4"/>
  <c r="Q10" i="4"/>
  <c r="P10" i="4"/>
  <c r="O10" i="4"/>
  <c r="N10" i="4"/>
  <c r="M10" i="4"/>
  <c r="AF9" i="4"/>
  <c r="AE9" i="4"/>
  <c r="AD9" i="4"/>
  <c r="AC9" i="4"/>
  <c r="AB9" i="4"/>
  <c r="AA9" i="4"/>
  <c r="Z9" i="4"/>
  <c r="Y9" i="4"/>
  <c r="X9" i="4"/>
  <c r="U9" i="4"/>
  <c r="T9" i="4"/>
  <c r="S9" i="4"/>
  <c r="R9" i="4"/>
  <c r="Q9" i="4"/>
  <c r="P9" i="4"/>
  <c r="O9" i="4"/>
  <c r="N9" i="4"/>
  <c r="M9" i="4"/>
  <c r="AF8" i="4"/>
  <c r="AE8" i="4"/>
  <c r="AD8" i="4"/>
  <c r="AD44" i="4" s="1"/>
  <c r="AC8" i="4"/>
  <c r="AB8" i="4"/>
  <c r="AA8" i="4"/>
  <c r="Z8" i="4"/>
  <c r="Y8" i="4"/>
  <c r="X8" i="4"/>
  <c r="U8" i="4"/>
  <c r="T8" i="4"/>
  <c r="T44" i="4" s="1"/>
  <c r="S8" i="4"/>
  <c r="R8" i="4"/>
  <c r="Q8" i="4"/>
  <c r="P8" i="4"/>
  <c r="O8" i="4"/>
  <c r="N8" i="4"/>
  <c r="M8" i="4"/>
  <c r="AF7" i="4"/>
  <c r="AE7" i="4"/>
  <c r="AD7" i="4"/>
  <c r="AC7" i="4"/>
  <c r="AB7" i="4"/>
  <c r="AA7" i="4"/>
  <c r="Z7" i="4"/>
  <c r="Y7" i="4"/>
  <c r="X7" i="4"/>
  <c r="U7" i="4"/>
  <c r="T7" i="4"/>
  <c r="S7" i="4"/>
  <c r="R7" i="4"/>
  <c r="Q7" i="4"/>
  <c r="P7" i="4"/>
  <c r="O7" i="4"/>
  <c r="N7" i="4"/>
  <c r="M7" i="4"/>
  <c r="AF6" i="4"/>
  <c r="AE6" i="4"/>
  <c r="AD6" i="4"/>
  <c r="AC6" i="4"/>
  <c r="AB6" i="4"/>
  <c r="AA6" i="4"/>
  <c r="Z6" i="4"/>
  <c r="Y6" i="4"/>
  <c r="X6" i="4"/>
  <c r="U6" i="4"/>
  <c r="T6" i="4"/>
  <c r="S6" i="4"/>
  <c r="R6" i="4"/>
  <c r="Q6" i="4"/>
  <c r="P6" i="4"/>
  <c r="O6" i="4"/>
  <c r="N6" i="4"/>
  <c r="M6" i="4"/>
  <c r="AF5" i="4"/>
  <c r="AE5" i="4"/>
  <c r="AD5" i="4"/>
  <c r="AC5" i="4"/>
  <c r="AB5" i="4"/>
  <c r="AA5" i="4"/>
  <c r="Z5" i="4"/>
  <c r="Y5" i="4"/>
  <c r="X5" i="4"/>
  <c r="U5" i="4"/>
  <c r="T5" i="4"/>
  <c r="S5" i="4"/>
  <c r="R5" i="4"/>
  <c r="Q5" i="4"/>
  <c r="P5" i="4"/>
  <c r="O5" i="4"/>
  <c r="N5" i="4"/>
  <c r="M5" i="4"/>
  <c r="M42" i="4" l="1"/>
  <c r="AE42" i="4"/>
  <c r="AC43" i="4"/>
  <c r="AA44" i="4"/>
  <c r="Y45" i="4"/>
  <c r="BF45" i="4" s="1"/>
  <c r="M46" i="4"/>
  <c r="U46" i="4"/>
  <c r="AE46" i="4"/>
  <c r="BL46" i="4" s="1"/>
  <c r="S47" i="4"/>
  <c r="AC47" i="4"/>
  <c r="Q48" i="4"/>
  <c r="AA48" i="4"/>
  <c r="O49" i="4"/>
  <c r="Y49" i="4"/>
  <c r="BF49" i="4" s="1"/>
  <c r="M50" i="4"/>
  <c r="U50" i="4"/>
  <c r="AE50" i="4"/>
  <c r="S51" i="4"/>
  <c r="AC51" i="4"/>
  <c r="Q52" i="4"/>
  <c r="AA52" i="4"/>
  <c r="BH52" i="4" s="1"/>
  <c r="O53" i="4"/>
  <c r="Y53" i="4"/>
  <c r="M54" i="4"/>
  <c r="U54" i="4"/>
  <c r="AE54" i="4"/>
  <c r="AC55" i="4"/>
  <c r="Y41" i="4"/>
  <c r="S43" i="4"/>
  <c r="Q44" i="4"/>
  <c r="O45" i="4"/>
  <c r="O41" i="4"/>
  <c r="U42" i="4"/>
  <c r="S41" i="4"/>
  <c r="AC41" i="4"/>
  <c r="U52" i="4"/>
  <c r="AE52" i="4"/>
  <c r="BL52" i="4" s="1"/>
  <c r="S53" i="4"/>
  <c r="AC53" i="4"/>
  <c r="BJ53" i="4" s="1"/>
  <c r="Q54" i="4"/>
  <c r="AA54" i="4"/>
  <c r="BH54" i="4" s="1"/>
  <c r="O55" i="4"/>
  <c r="Y55" i="4"/>
  <c r="AA41" i="4"/>
  <c r="Y42" i="4"/>
  <c r="BF42" i="4" s="1"/>
  <c r="M43" i="4"/>
  <c r="U43" i="4"/>
  <c r="AE43" i="4"/>
  <c r="BL43" i="4" s="1"/>
  <c r="O42" i="4"/>
  <c r="Q41" i="4"/>
  <c r="N42" i="4"/>
  <c r="X42" i="4"/>
  <c r="AF42" i="4"/>
  <c r="BM42" i="4" s="1"/>
  <c r="T43" i="4"/>
  <c r="AD43" i="4"/>
  <c r="BK43" i="4" s="1"/>
  <c r="R44" i="4"/>
  <c r="AB44" i="4"/>
  <c r="P45" i="4"/>
  <c r="Z45" i="4"/>
  <c r="BG45" i="4" s="1"/>
  <c r="N46" i="4"/>
  <c r="X46" i="4"/>
  <c r="AF46" i="4"/>
  <c r="T47" i="4"/>
  <c r="AD47" i="4"/>
  <c r="BK47" i="4" s="1"/>
  <c r="R48" i="4"/>
  <c r="AB48" i="4"/>
  <c r="P49" i="4"/>
  <c r="Z49" i="4"/>
  <c r="T51" i="4"/>
  <c r="AD51" i="4"/>
  <c r="AB52" i="4"/>
  <c r="P53" i="4"/>
  <c r="Z53" i="4"/>
  <c r="BG53" i="4" s="1"/>
  <c r="N54" i="4"/>
  <c r="X54" i="4"/>
  <c r="BE54" i="4" s="1"/>
  <c r="AF54" i="4"/>
  <c r="T55" i="4"/>
  <c r="AD55" i="4"/>
  <c r="BJ37" i="4"/>
  <c r="BJ36" i="4"/>
  <c r="Y43" i="4"/>
  <c r="BF43" i="4" s="1"/>
  <c r="Q46" i="4"/>
  <c r="O47" i="4"/>
  <c r="AE48" i="4"/>
  <c r="Q50" i="4"/>
  <c r="AA50" i="4"/>
  <c r="M52" i="4"/>
  <c r="Q42" i="4"/>
  <c r="O43" i="4"/>
  <c r="AC45" i="4"/>
  <c r="Y47" i="4"/>
  <c r="BF47" i="4" s="1"/>
  <c r="U48" i="4"/>
  <c r="AC49" i="4"/>
  <c r="BJ49" i="4" s="1"/>
  <c r="Y51" i="4"/>
  <c r="BF51" i="4" s="1"/>
  <c r="AA42" i="4"/>
  <c r="BH42" i="4" s="1"/>
  <c r="S45" i="4"/>
  <c r="AA46" i="4"/>
  <c r="BH46" i="4" s="1"/>
  <c r="M48" i="4"/>
  <c r="S49" i="4"/>
  <c r="O51" i="4"/>
  <c r="Z41" i="4"/>
  <c r="BG41" i="4" s="1"/>
  <c r="P41" i="4"/>
  <c r="N41" i="4"/>
  <c r="AF41" i="4"/>
  <c r="T42" i="4"/>
  <c r="AD42" i="4"/>
  <c r="R43" i="4"/>
  <c r="AB43" i="4"/>
  <c r="P44" i="4"/>
  <c r="Z44" i="4"/>
  <c r="BG44" i="4" s="1"/>
  <c r="N45" i="4"/>
  <c r="X45" i="4"/>
  <c r="BE45" i="4" s="1"/>
  <c r="AF45" i="4"/>
  <c r="BM45" i="4" s="1"/>
  <c r="T46" i="4"/>
  <c r="AD46" i="4"/>
  <c r="BK46" i="4" s="1"/>
  <c r="R47" i="4"/>
  <c r="AB47" i="4"/>
  <c r="P48" i="4"/>
  <c r="Z48" i="4"/>
  <c r="BG48" i="4" s="1"/>
  <c r="N49" i="4"/>
  <c r="X49" i="4"/>
  <c r="AF49" i="4"/>
  <c r="T50" i="4"/>
  <c r="AD50" i="4"/>
  <c r="AB51" i="4"/>
  <c r="BI51" i="4" s="1"/>
  <c r="P52" i="4"/>
  <c r="Z52" i="4"/>
  <c r="BG52" i="4" s="1"/>
  <c r="X53" i="4"/>
  <c r="BE53" i="4" s="1"/>
  <c r="AF53" i="4"/>
  <c r="T54" i="4"/>
  <c r="AD54" i="4"/>
  <c r="R55" i="4"/>
  <c r="AB55" i="4"/>
  <c r="BI55" i="4" s="1"/>
  <c r="T53" i="4"/>
  <c r="BE18" i="4"/>
  <c r="BG16" i="4"/>
  <c r="BH7" i="4"/>
  <c r="BJ12" i="4"/>
  <c r="BM19" i="4"/>
  <c r="BJ35" i="4"/>
  <c r="BJ34" i="4"/>
  <c r="BJ33" i="4"/>
  <c r="BJ32" i="4"/>
  <c r="BJ31" i="4"/>
  <c r="BJ29" i="4"/>
  <c r="BJ28" i="4"/>
  <c r="BJ27" i="4"/>
  <c r="BJ24" i="4"/>
  <c r="Z43" i="4"/>
  <c r="BG43" i="4" s="1"/>
  <c r="AE41" i="4"/>
  <c r="BL41" i="4" s="1"/>
  <c r="S42" i="4"/>
  <c r="AC42" i="4"/>
  <c r="BJ42" i="4" s="1"/>
  <c r="Q43" i="4"/>
  <c r="AA43" i="4"/>
  <c r="BH43" i="4" s="1"/>
  <c r="O44" i="4"/>
  <c r="Y44" i="4"/>
  <c r="BF44" i="4" s="1"/>
  <c r="M45" i="4"/>
  <c r="U45" i="4"/>
  <c r="AE45" i="4"/>
  <c r="BL45" i="4" s="1"/>
  <c r="S46" i="4"/>
  <c r="AC46" i="4"/>
  <c r="BJ46" i="4" s="1"/>
  <c r="Q47" i="4"/>
  <c r="AA47" i="4"/>
  <c r="BH47" i="4" s="1"/>
  <c r="O48" i="4"/>
  <c r="Y48" i="4"/>
  <c r="BF48" i="4" s="1"/>
  <c r="M49" i="4"/>
  <c r="U49" i="4"/>
  <c r="AE49" i="4"/>
  <c r="BL49" i="4" s="1"/>
  <c r="S50" i="4"/>
  <c r="AC50" i="4"/>
  <c r="Q51" i="4"/>
  <c r="AA51" i="4"/>
  <c r="BH51" i="4" s="1"/>
  <c r="O52" i="4"/>
  <c r="Y52" i="4"/>
  <c r="BF52" i="4" s="1"/>
  <c r="M53" i="4"/>
  <c r="U53" i="4"/>
  <c r="AE53" i="4"/>
  <c r="BL53" i="4" s="1"/>
  <c r="S54" i="4"/>
  <c r="AC54" i="4"/>
  <c r="BJ54" i="4" s="1"/>
  <c r="Q55" i="4"/>
  <c r="AA55" i="4"/>
  <c r="BH55" i="4" s="1"/>
  <c r="T41" i="4"/>
  <c r="BL5" i="4"/>
  <c r="AD41" i="4"/>
  <c r="BK41" i="4" s="1"/>
  <c r="R42" i="4"/>
  <c r="BH10" i="4"/>
  <c r="BJ15" i="4"/>
  <c r="P43" i="4"/>
  <c r="M41" i="4"/>
  <c r="AB42" i="4"/>
  <c r="U41" i="4"/>
  <c r="S44" i="4"/>
  <c r="AC44" i="4"/>
  <c r="BJ44" i="4" s="1"/>
  <c r="S48" i="4"/>
  <c r="AC48" i="4"/>
  <c r="BJ48" i="4" s="1"/>
  <c r="Q49" i="4"/>
  <c r="AA49" i="4"/>
  <c r="BH49" i="4" s="1"/>
  <c r="M51" i="4"/>
  <c r="U51" i="4"/>
  <c r="AE51" i="4"/>
  <c r="BL51" i="4" s="1"/>
  <c r="S52" i="4"/>
  <c r="AC52" i="4"/>
  <c r="Q53" i="4"/>
  <c r="AA53" i="4"/>
  <c r="O54" i="4"/>
  <c r="Y54" i="4"/>
  <c r="M55" i="4"/>
  <c r="U55" i="4"/>
  <c r="AE55" i="4"/>
  <c r="BL55" i="4" s="1"/>
  <c r="BE23" i="4"/>
  <c r="AQ57" i="4"/>
  <c r="BM36" i="4"/>
  <c r="BM35" i="4"/>
  <c r="BM32" i="4"/>
  <c r="BM31" i="4"/>
  <c r="BM28" i="4"/>
  <c r="BM27" i="4"/>
  <c r="BM24" i="4"/>
  <c r="BG50" i="4"/>
  <c r="BE51" i="4"/>
  <c r="BE10" i="4"/>
  <c r="BJ30" i="4"/>
  <c r="BJ25" i="4"/>
  <c r="BL32" i="4"/>
  <c r="BF17" i="4"/>
  <c r="BG8" i="4"/>
  <c r="BG23" i="4"/>
  <c r="BJ26" i="4"/>
  <c r="BL24" i="4"/>
  <c r="N44" i="4"/>
  <c r="X44" i="4"/>
  <c r="BE44" i="4" s="1"/>
  <c r="AF44" i="4"/>
  <c r="BM44" i="4" s="1"/>
  <c r="T45" i="4"/>
  <c r="AD45" i="4"/>
  <c r="BK45" i="4" s="1"/>
  <c r="R46" i="4"/>
  <c r="AB46" i="4"/>
  <c r="P47" i="4"/>
  <c r="Z47" i="4"/>
  <c r="N48" i="4"/>
  <c r="X48" i="4"/>
  <c r="BE48" i="4" s="1"/>
  <c r="AF48" i="4"/>
  <c r="BM48" i="4" s="1"/>
  <c r="T49" i="4"/>
  <c r="AD49" i="4"/>
  <c r="BK49" i="4" s="1"/>
  <c r="AB50" i="4"/>
  <c r="P51" i="4"/>
  <c r="Z51" i="4"/>
  <c r="BM37" i="4"/>
  <c r="T52" i="4"/>
  <c r="AD52" i="4"/>
  <c r="BK52" i="4" s="1"/>
  <c r="AB53" i="4"/>
  <c r="P54" i="4"/>
  <c r="Z54" i="4"/>
  <c r="BG54" i="4" s="1"/>
  <c r="X55" i="4"/>
  <c r="BE55" i="4" s="1"/>
  <c r="AF55" i="4"/>
  <c r="BK37" i="4"/>
  <c r="BK36" i="4"/>
  <c r="BK33" i="4"/>
  <c r="BK32" i="4"/>
  <c r="BK29" i="4"/>
  <c r="BK28" i="4"/>
  <c r="BK25" i="4"/>
  <c r="BI13" i="4"/>
  <c r="N52" i="4"/>
  <c r="BE17" i="4"/>
  <c r="BE9" i="4"/>
  <c r="BG15" i="4"/>
  <c r="BG7" i="4"/>
  <c r="BH14" i="4"/>
  <c r="BJ19" i="4"/>
  <c r="BM18" i="4"/>
  <c r="BH23" i="4"/>
  <c r="BI37" i="4"/>
  <c r="BI36" i="4"/>
  <c r="BI35" i="4"/>
  <c r="BI34" i="4"/>
  <c r="BI33" i="4"/>
  <c r="BI32" i="4"/>
  <c r="BI31" i="4"/>
  <c r="BI30" i="4"/>
  <c r="BI29" i="4"/>
  <c r="BI28" i="4"/>
  <c r="BI27" i="4"/>
  <c r="BI26" i="4"/>
  <c r="BI25" i="4"/>
  <c r="BI24" i="4"/>
  <c r="BG19" i="4"/>
  <c r="BL19" i="4"/>
  <c r="BL11" i="4"/>
  <c r="BL25" i="4"/>
  <c r="BL33" i="4"/>
  <c r="BE16" i="4"/>
  <c r="BJ18" i="4"/>
  <c r="BH37" i="4"/>
  <c r="BH33" i="4"/>
  <c r="BH29" i="4"/>
  <c r="BH25" i="4"/>
  <c r="BI18" i="4"/>
  <c r="BM16" i="4"/>
  <c r="BG35" i="4"/>
  <c r="BG34" i="4"/>
  <c r="BG31" i="4"/>
  <c r="BG30" i="4"/>
  <c r="BG27" i="4"/>
  <c r="BG26" i="4"/>
  <c r="BL27" i="4"/>
  <c r="BL35" i="4"/>
  <c r="AF38" i="3"/>
  <c r="R41" i="4"/>
  <c r="AB41" i="4"/>
  <c r="BI41" i="4" s="1"/>
  <c r="P42" i="4"/>
  <c r="Z42" i="4"/>
  <c r="BG42" i="4" s="1"/>
  <c r="N43" i="4"/>
  <c r="X43" i="4"/>
  <c r="BE43" i="4" s="1"/>
  <c r="AF43" i="4"/>
  <c r="BM43" i="4" s="1"/>
  <c r="BH19" i="4"/>
  <c r="BF37" i="4"/>
  <c r="BF34" i="4"/>
  <c r="BF30" i="4"/>
  <c r="BF26" i="4"/>
  <c r="BL17" i="4"/>
  <c r="BM11" i="4"/>
  <c r="BK17" i="4"/>
  <c r="BM23" i="4"/>
  <c r="BE36" i="4"/>
  <c r="BE35" i="4"/>
  <c r="BE32" i="4"/>
  <c r="BE31" i="4"/>
  <c r="BE28" i="4"/>
  <c r="BE27" i="4"/>
  <c r="BE24" i="4"/>
  <c r="BF16" i="4"/>
  <c r="BK13" i="4"/>
  <c r="BG14" i="4"/>
  <c r="AA45" i="4"/>
  <c r="BH45" i="4" s="1"/>
  <c r="Y46" i="4"/>
  <c r="BF46" i="4" s="1"/>
  <c r="BF15" i="4"/>
  <c r="BG6" i="4"/>
  <c r="BH13" i="4"/>
  <c r="BK5" i="4"/>
  <c r="BI19" i="4"/>
  <c r="BI11" i="4"/>
  <c r="BJ10" i="4"/>
  <c r="BM9" i="4"/>
  <c r="BI23" i="4"/>
  <c r="BH36" i="4"/>
  <c r="BH35" i="4"/>
  <c r="BH34" i="4"/>
  <c r="BH32" i="4"/>
  <c r="BH31" i="4"/>
  <c r="BH30" i="4"/>
  <c r="BH28" i="4"/>
  <c r="BH27" i="4"/>
  <c r="BH26" i="4"/>
  <c r="BH24" i="4"/>
  <c r="BJ13" i="4"/>
  <c r="BM8" i="4"/>
  <c r="BL18" i="4"/>
  <c r="BL10" i="4"/>
  <c r="BL26" i="4"/>
  <c r="BL34" i="4"/>
  <c r="BK14" i="4"/>
  <c r="BF8" i="4"/>
  <c r="BH6" i="4"/>
  <c r="BI5" i="4"/>
  <c r="BI12" i="4"/>
  <c r="BJ11" i="4"/>
  <c r="BM10" i="4"/>
  <c r="BL9" i="4"/>
  <c r="Q45" i="4"/>
  <c r="O46" i="4"/>
  <c r="M44" i="4"/>
  <c r="U44" i="4"/>
  <c r="AE44" i="4"/>
  <c r="BL44" i="4" s="1"/>
  <c r="R45" i="4"/>
  <c r="AB45" i="4"/>
  <c r="BI45" i="4" s="1"/>
  <c r="P46" i="4"/>
  <c r="Z46" i="4"/>
  <c r="BG46" i="4" s="1"/>
  <c r="N47" i="4"/>
  <c r="X47" i="4"/>
  <c r="BE47" i="4" s="1"/>
  <c r="AF47" i="4"/>
  <c r="T48" i="4"/>
  <c r="AD48" i="4"/>
  <c r="R49" i="4"/>
  <c r="AB49" i="4"/>
  <c r="BI49" i="4" s="1"/>
  <c r="O50" i="4"/>
  <c r="Y50" i="4"/>
  <c r="BF50" i="4" s="1"/>
  <c r="BK55" i="4"/>
  <c r="BE15" i="4"/>
  <c r="BE7" i="4"/>
  <c r="BF14" i="4"/>
  <c r="BK19" i="4"/>
  <c r="BI10" i="4"/>
  <c r="BJ9" i="4"/>
  <c r="BJ23" i="4"/>
  <c r="BG37" i="4"/>
  <c r="BG36" i="4"/>
  <c r="BG33" i="4"/>
  <c r="BG32" i="4"/>
  <c r="BG29" i="4"/>
  <c r="BG28" i="4"/>
  <c r="BG25" i="4"/>
  <c r="BG24" i="4"/>
  <c r="BM17" i="4"/>
  <c r="BG13" i="4"/>
  <c r="BE8" i="4"/>
  <c r="BE14" i="4"/>
  <c r="BE6" i="4"/>
  <c r="BF13" i="4"/>
  <c r="BG5" i="4"/>
  <c r="BG12" i="4"/>
  <c r="BH11" i="4"/>
  <c r="BK18" i="4"/>
  <c r="BK10" i="4"/>
  <c r="BI17" i="4"/>
  <c r="BI9" i="4"/>
  <c r="BJ16" i="4"/>
  <c r="BJ8" i="4"/>
  <c r="BM15" i="4"/>
  <c r="BM7" i="4"/>
  <c r="BK23" i="4"/>
  <c r="BF36" i="4"/>
  <c r="BF35" i="4"/>
  <c r="BF33" i="4"/>
  <c r="BF32" i="4"/>
  <c r="BF31" i="4"/>
  <c r="BF29" i="4"/>
  <c r="BF28" i="4"/>
  <c r="BF27" i="4"/>
  <c r="BF25" i="4"/>
  <c r="BF24" i="4"/>
  <c r="BL12" i="4"/>
  <c r="BK7" i="4"/>
  <c r="BL16" i="4"/>
  <c r="BL8" i="4"/>
  <c r="BL28" i="4"/>
  <c r="BL36" i="4"/>
  <c r="BE13" i="4"/>
  <c r="BF5" i="4"/>
  <c r="BF12" i="4"/>
  <c r="BG11" i="4"/>
  <c r="BH18" i="4"/>
  <c r="BK9" i="4"/>
  <c r="BI8" i="4"/>
  <c r="BJ7" i="4"/>
  <c r="BM14" i="4"/>
  <c r="BM6" i="4"/>
  <c r="BE37" i="4"/>
  <c r="BE34" i="4"/>
  <c r="BE33" i="4"/>
  <c r="BE30" i="4"/>
  <c r="BE29" i="4"/>
  <c r="BE26" i="4"/>
  <c r="BE25" i="4"/>
  <c r="BJ17" i="4"/>
  <c r="BK12" i="4"/>
  <c r="BF7" i="4"/>
  <c r="BL7" i="4"/>
  <c r="BL29" i="4"/>
  <c r="BL37" i="4"/>
  <c r="BL48" i="4"/>
  <c r="BF9" i="4"/>
  <c r="BE5" i="4"/>
  <c r="BE12" i="4"/>
  <c r="BF19" i="4"/>
  <c r="BF11" i="4"/>
  <c r="BG18" i="4"/>
  <c r="BG10" i="4"/>
  <c r="BH17" i="4"/>
  <c r="BH9" i="4"/>
  <c r="BK16" i="4"/>
  <c r="BK8" i="4"/>
  <c r="BI15" i="4"/>
  <c r="BI7" i="4"/>
  <c r="BJ14" i="4"/>
  <c r="BJ6" i="4"/>
  <c r="BM13" i="4"/>
  <c r="BM34" i="4"/>
  <c r="BM33" i="4"/>
  <c r="BM30" i="4"/>
  <c r="BM29" i="4"/>
  <c r="BM26" i="4"/>
  <c r="BM25" i="4"/>
  <c r="BJ5" i="4"/>
  <c r="BI16" i="4"/>
  <c r="BH12" i="4"/>
  <c r="BK6" i="4"/>
  <c r="BL14" i="4"/>
  <c r="BL6" i="4"/>
  <c r="BL30" i="4"/>
  <c r="BH15" i="4"/>
  <c r="BE19" i="4"/>
  <c r="BE11" i="4"/>
  <c r="BF18" i="4"/>
  <c r="BF10" i="4"/>
  <c r="BG17" i="4"/>
  <c r="BG9" i="4"/>
  <c r="BH16" i="4"/>
  <c r="BH8" i="4"/>
  <c r="BK15" i="4"/>
  <c r="BI14" i="4"/>
  <c r="BI6" i="4"/>
  <c r="BM5" i="4"/>
  <c r="BM12" i="4"/>
  <c r="BF23" i="4"/>
  <c r="BK35" i="4"/>
  <c r="BK34" i="4"/>
  <c r="BK31" i="4"/>
  <c r="BK30" i="4"/>
  <c r="BK27" i="4"/>
  <c r="BK26" i="4"/>
  <c r="BH5" i="4"/>
  <c r="BL15" i="4"/>
  <c r="BK11" i="4"/>
  <c r="BF6" i="4"/>
  <c r="BL13" i="4"/>
  <c r="BL23" i="4"/>
  <c r="BL31" i="4"/>
  <c r="AT41" i="4"/>
  <c r="X52" i="4"/>
  <c r="BE52" i="4" s="1"/>
  <c r="AF52" i="4"/>
  <c r="BM52" i="4" s="1"/>
  <c r="AD53" i="4"/>
  <c r="BK53" i="4" s="1"/>
  <c r="AB54" i="4"/>
  <c r="P55" i="4"/>
  <c r="Z55" i="4"/>
  <c r="BG55" i="4" s="1"/>
  <c r="AF38" i="4"/>
  <c r="BK42" i="4"/>
  <c r="BK24" i="4"/>
  <c r="BL54" i="4"/>
  <c r="BJ51" i="4"/>
  <c r="BK44" i="4"/>
  <c r="BK50" i="4"/>
  <c r="BL42" i="4"/>
  <c r="BK54" i="4"/>
  <c r="BH41" i="4"/>
  <c r="BF41" i="4"/>
  <c r="BL50" i="4"/>
  <c r="BE42" i="4"/>
  <c r="BI43" i="4"/>
  <c r="BE46" i="4"/>
  <c r="M47" i="4"/>
  <c r="U47" i="4"/>
  <c r="AE47" i="4"/>
  <c r="BL47" i="4" s="1"/>
  <c r="BH53" i="4"/>
  <c r="BM46" i="4"/>
  <c r="BJ43" i="4"/>
  <c r="BJ45" i="4"/>
  <c r="N51" i="4"/>
  <c r="N55" i="4"/>
  <c r="BF55" i="4"/>
  <c r="BJ47" i="4"/>
  <c r="BI53" i="4"/>
  <c r="BH48" i="4"/>
  <c r="BJ50" i="4"/>
  <c r="R50" i="4"/>
  <c r="R54" i="4"/>
  <c r="BJ41" i="4"/>
  <c r="BH44" i="4"/>
  <c r="BI46" i="4"/>
  <c r="N50" i="4"/>
  <c r="X50" i="4"/>
  <c r="BE50" i="4" s="1"/>
  <c r="AF50" i="4"/>
  <c r="BM50" i="4" s="1"/>
  <c r="BG51" i="4"/>
  <c r="R52" i="4"/>
  <c r="BJ52" i="4"/>
  <c r="BH50" i="4"/>
  <c r="AF20" i="4"/>
  <c r="BI42" i="4"/>
  <c r="BG47" i="4"/>
  <c r="BM54" i="4"/>
  <c r="S55" i="4"/>
  <c r="N53" i="4"/>
  <c r="BF53" i="4"/>
  <c r="X41" i="4"/>
  <c r="BI47" i="4"/>
  <c r="BG49" i="4"/>
  <c r="BI48" i="4"/>
  <c r="BI50" i="4"/>
  <c r="BM51" i="4"/>
  <c r="R51" i="4"/>
  <c r="R53" i="4"/>
  <c r="BF54" i="4"/>
  <c r="BJ55" i="4"/>
  <c r="M6" i="3"/>
  <c r="X6" i="3" s="1"/>
  <c r="BE6" i="3" s="1"/>
  <c r="N6" i="3"/>
  <c r="Y6" i="3" s="1"/>
  <c r="BF6" i="3" s="1"/>
  <c r="O6" i="3"/>
  <c r="Z6" i="3" s="1"/>
  <c r="BG6" i="3" s="1"/>
  <c r="P6" i="3"/>
  <c r="AA6" i="3" s="1"/>
  <c r="BH6" i="3" s="1"/>
  <c r="Q6" i="3"/>
  <c r="AB6" i="3" s="1"/>
  <c r="BI6" i="3" s="1"/>
  <c r="R6" i="3"/>
  <c r="AC6" i="3" s="1"/>
  <c r="BJ6" i="3" s="1"/>
  <c r="S6" i="3"/>
  <c r="AD6" i="3" s="1"/>
  <c r="BK6" i="3" s="1"/>
  <c r="T6" i="3"/>
  <c r="AE6" i="3" s="1"/>
  <c r="BL6" i="3" s="1"/>
  <c r="U6" i="3"/>
  <c r="AF6" i="3" s="1"/>
  <c r="BM6" i="3" s="1"/>
  <c r="M7" i="3"/>
  <c r="X7" i="3" s="1"/>
  <c r="BE7" i="3" s="1"/>
  <c r="N7" i="3"/>
  <c r="Y7" i="3" s="1"/>
  <c r="BF7" i="3" s="1"/>
  <c r="O7" i="3"/>
  <c r="Z7" i="3" s="1"/>
  <c r="BG7" i="3" s="1"/>
  <c r="P7" i="3"/>
  <c r="AA7" i="3" s="1"/>
  <c r="Q7" i="3"/>
  <c r="AB7" i="3" s="1"/>
  <c r="BI7" i="3" s="1"/>
  <c r="R7" i="3"/>
  <c r="AC7" i="3" s="1"/>
  <c r="BJ7" i="3" s="1"/>
  <c r="S7" i="3"/>
  <c r="AD7" i="3" s="1"/>
  <c r="BK7" i="3" s="1"/>
  <c r="T7" i="3"/>
  <c r="AE7" i="3" s="1"/>
  <c r="BL7" i="3" s="1"/>
  <c r="U7" i="3"/>
  <c r="AF7" i="3" s="1"/>
  <c r="BM7" i="3" s="1"/>
  <c r="M8" i="3"/>
  <c r="X8" i="3" s="1"/>
  <c r="BE8" i="3" s="1"/>
  <c r="N8" i="3"/>
  <c r="Y8" i="3" s="1"/>
  <c r="BF8" i="3" s="1"/>
  <c r="O8" i="3"/>
  <c r="Z8" i="3" s="1"/>
  <c r="BG8" i="3" s="1"/>
  <c r="P8" i="3"/>
  <c r="AA8" i="3" s="1"/>
  <c r="BH8" i="3" s="1"/>
  <c r="Q8" i="3"/>
  <c r="AB8" i="3" s="1"/>
  <c r="BI8" i="3" s="1"/>
  <c r="R8" i="3"/>
  <c r="AC8" i="3" s="1"/>
  <c r="BJ8" i="3" s="1"/>
  <c r="S8" i="3"/>
  <c r="AD8" i="3" s="1"/>
  <c r="BK8" i="3" s="1"/>
  <c r="T8" i="3"/>
  <c r="AE8" i="3" s="1"/>
  <c r="BL8" i="3" s="1"/>
  <c r="U8" i="3"/>
  <c r="AF8" i="3" s="1"/>
  <c r="BM8" i="3" s="1"/>
  <c r="M9" i="3"/>
  <c r="X9" i="3" s="1"/>
  <c r="BE9" i="3" s="1"/>
  <c r="N9" i="3"/>
  <c r="Y9" i="3" s="1"/>
  <c r="BF9" i="3" s="1"/>
  <c r="O9" i="3"/>
  <c r="Z9" i="3" s="1"/>
  <c r="BG9" i="3" s="1"/>
  <c r="P9" i="3"/>
  <c r="AA9" i="3" s="1"/>
  <c r="BH9" i="3" s="1"/>
  <c r="Q9" i="3"/>
  <c r="AB9" i="3" s="1"/>
  <c r="BI9" i="3" s="1"/>
  <c r="R9" i="3"/>
  <c r="AC9" i="3" s="1"/>
  <c r="BJ9" i="3" s="1"/>
  <c r="S9" i="3"/>
  <c r="AD9" i="3" s="1"/>
  <c r="BK9" i="3" s="1"/>
  <c r="T9" i="3"/>
  <c r="AE9" i="3" s="1"/>
  <c r="BL9" i="3" s="1"/>
  <c r="U9" i="3"/>
  <c r="AF9" i="3" s="1"/>
  <c r="BM9" i="3" s="1"/>
  <c r="M10" i="3"/>
  <c r="X10" i="3" s="1"/>
  <c r="BE10" i="3" s="1"/>
  <c r="N10" i="3"/>
  <c r="Y10" i="3" s="1"/>
  <c r="BF10" i="3" s="1"/>
  <c r="O10" i="3"/>
  <c r="Z10" i="3" s="1"/>
  <c r="BG10" i="3" s="1"/>
  <c r="P10" i="3"/>
  <c r="AA10" i="3" s="1"/>
  <c r="BH10" i="3" s="1"/>
  <c r="Q10" i="3"/>
  <c r="AB10" i="3" s="1"/>
  <c r="BI10" i="3" s="1"/>
  <c r="R10" i="3"/>
  <c r="AC10" i="3" s="1"/>
  <c r="BJ10" i="3" s="1"/>
  <c r="S10" i="3"/>
  <c r="AD10" i="3" s="1"/>
  <c r="BK10" i="3" s="1"/>
  <c r="T10" i="3"/>
  <c r="AE10" i="3" s="1"/>
  <c r="BL10" i="3" s="1"/>
  <c r="U10" i="3"/>
  <c r="AF10" i="3" s="1"/>
  <c r="BM10" i="3" s="1"/>
  <c r="M11" i="3"/>
  <c r="X11" i="3" s="1"/>
  <c r="BE11" i="3" s="1"/>
  <c r="N11" i="3"/>
  <c r="Y11" i="3" s="1"/>
  <c r="BF11" i="3" s="1"/>
  <c r="O11" i="3"/>
  <c r="Z11" i="3" s="1"/>
  <c r="BG11" i="3" s="1"/>
  <c r="P11" i="3"/>
  <c r="AA11" i="3" s="1"/>
  <c r="BH11" i="3" s="1"/>
  <c r="Q11" i="3"/>
  <c r="AB11" i="3" s="1"/>
  <c r="BI11" i="3" s="1"/>
  <c r="R11" i="3"/>
  <c r="AC11" i="3" s="1"/>
  <c r="BJ11" i="3" s="1"/>
  <c r="S11" i="3"/>
  <c r="AD11" i="3" s="1"/>
  <c r="BK11" i="3" s="1"/>
  <c r="T11" i="3"/>
  <c r="AE11" i="3" s="1"/>
  <c r="BL11" i="3" s="1"/>
  <c r="U11" i="3"/>
  <c r="AF11" i="3" s="1"/>
  <c r="BM11" i="3" s="1"/>
  <c r="M12" i="3"/>
  <c r="X12" i="3" s="1"/>
  <c r="BE12" i="3" s="1"/>
  <c r="N12" i="3"/>
  <c r="Y12" i="3" s="1"/>
  <c r="BF12" i="3" s="1"/>
  <c r="O12" i="3"/>
  <c r="Z12" i="3" s="1"/>
  <c r="BG12" i="3" s="1"/>
  <c r="P12" i="3"/>
  <c r="AA12" i="3" s="1"/>
  <c r="BH12" i="3" s="1"/>
  <c r="Q12" i="3"/>
  <c r="AB12" i="3" s="1"/>
  <c r="BI12" i="3" s="1"/>
  <c r="R12" i="3"/>
  <c r="AC12" i="3" s="1"/>
  <c r="BJ12" i="3" s="1"/>
  <c r="S12" i="3"/>
  <c r="AD12" i="3" s="1"/>
  <c r="BK12" i="3" s="1"/>
  <c r="T12" i="3"/>
  <c r="AE12" i="3" s="1"/>
  <c r="BL12" i="3" s="1"/>
  <c r="U12" i="3"/>
  <c r="AF12" i="3" s="1"/>
  <c r="BM12" i="3" s="1"/>
  <c r="M13" i="3"/>
  <c r="X13" i="3" s="1"/>
  <c r="BE13" i="3" s="1"/>
  <c r="N13" i="3"/>
  <c r="Y13" i="3" s="1"/>
  <c r="BF13" i="3" s="1"/>
  <c r="O13" i="3"/>
  <c r="Z13" i="3" s="1"/>
  <c r="BG13" i="3" s="1"/>
  <c r="P13" i="3"/>
  <c r="AA13" i="3" s="1"/>
  <c r="BH13" i="3" s="1"/>
  <c r="Q13" i="3"/>
  <c r="AB13" i="3" s="1"/>
  <c r="BI13" i="3" s="1"/>
  <c r="R13" i="3"/>
  <c r="AC13" i="3" s="1"/>
  <c r="BJ13" i="3" s="1"/>
  <c r="S13" i="3"/>
  <c r="AD13" i="3" s="1"/>
  <c r="BK13" i="3" s="1"/>
  <c r="T13" i="3"/>
  <c r="AE13" i="3" s="1"/>
  <c r="BL13" i="3" s="1"/>
  <c r="U13" i="3"/>
  <c r="AF13" i="3" s="1"/>
  <c r="BM13" i="3" s="1"/>
  <c r="M14" i="3"/>
  <c r="X14" i="3" s="1"/>
  <c r="BE14" i="3" s="1"/>
  <c r="N14" i="3"/>
  <c r="Y14" i="3" s="1"/>
  <c r="BF14" i="3" s="1"/>
  <c r="O14" i="3"/>
  <c r="Z14" i="3" s="1"/>
  <c r="BG14" i="3" s="1"/>
  <c r="P14" i="3"/>
  <c r="AA14" i="3" s="1"/>
  <c r="BH14" i="3" s="1"/>
  <c r="Q14" i="3"/>
  <c r="AB14" i="3" s="1"/>
  <c r="BI14" i="3" s="1"/>
  <c r="R14" i="3"/>
  <c r="AC14" i="3" s="1"/>
  <c r="BJ14" i="3" s="1"/>
  <c r="S14" i="3"/>
  <c r="AD14" i="3" s="1"/>
  <c r="BK14" i="3" s="1"/>
  <c r="T14" i="3"/>
  <c r="AE14" i="3" s="1"/>
  <c r="BL14" i="3" s="1"/>
  <c r="U14" i="3"/>
  <c r="AF14" i="3" s="1"/>
  <c r="BM14" i="3" s="1"/>
  <c r="M15" i="3"/>
  <c r="X15" i="3" s="1"/>
  <c r="BE15" i="3" s="1"/>
  <c r="N15" i="3"/>
  <c r="Y15" i="3" s="1"/>
  <c r="BF15" i="3" s="1"/>
  <c r="O15" i="3"/>
  <c r="Z15" i="3" s="1"/>
  <c r="BG15" i="3" s="1"/>
  <c r="P15" i="3"/>
  <c r="AA15" i="3" s="1"/>
  <c r="BH15" i="3" s="1"/>
  <c r="Q15" i="3"/>
  <c r="AB15" i="3" s="1"/>
  <c r="BI15" i="3" s="1"/>
  <c r="R15" i="3"/>
  <c r="AC15" i="3" s="1"/>
  <c r="BJ15" i="3" s="1"/>
  <c r="S15" i="3"/>
  <c r="AD15" i="3" s="1"/>
  <c r="BK15" i="3" s="1"/>
  <c r="T15" i="3"/>
  <c r="AE15" i="3" s="1"/>
  <c r="BL15" i="3" s="1"/>
  <c r="U15" i="3"/>
  <c r="AF15" i="3" s="1"/>
  <c r="BM15" i="3" s="1"/>
  <c r="M16" i="3"/>
  <c r="X16" i="3" s="1"/>
  <c r="BE16" i="3" s="1"/>
  <c r="N16" i="3"/>
  <c r="Y16" i="3" s="1"/>
  <c r="BF16" i="3" s="1"/>
  <c r="O16" i="3"/>
  <c r="Z16" i="3" s="1"/>
  <c r="BG16" i="3" s="1"/>
  <c r="P16" i="3"/>
  <c r="AA16" i="3" s="1"/>
  <c r="BH16" i="3" s="1"/>
  <c r="Q16" i="3"/>
  <c r="AB16" i="3" s="1"/>
  <c r="BI16" i="3" s="1"/>
  <c r="R16" i="3"/>
  <c r="AC16" i="3" s="1"/>
  <c r="BJ16" i="3" s="1"/>
  <c r="S16" i="3"/>
  <c r="AD16" i="3" s="1"/>
  <c r="BK16" i="3" s="1"/>
  <c r="T16" i="3"/>
  <c r="AE16" i="3" s="1"/>
  <c r="BL16" i="3" s="1"/>
  <c r="U16" i="3"/>
  <c r="AF16" i="3" s="1"/>
  <c r="BM16" i="3" s="1"/>
  <c r="M17" i="3"/>
  <c r="X17" i="3" s="1"/>
  <c r="BE17" i="3" s="1"/>
  <c r="N17" i="3"/>
  <c r="Y17" i="3" s="1"/>
  <c r="BF17" i="3" s="1"/>
  <c r="O17" i="3"/>
  <c r="Z17" i="3" s="1"/>
  <c r="BG17" i="3" s="1"/>
  <c r="P17" i="3"/>
  <c r="AA17" i="3" s="1"/>
  <c r="BH17" i="3" s="1"/>
  <c r="Q17" i="3"/>
  <c r="AB17" i="3" s="1"/>
  <c r="BI17" i="3" s="1"/>
  <c r="R17" i="3"/>
  <c r="AC17" i="3" s="1"/>
  <c r="BJ17" i="3" s="1"/>
  <c r="S17" i="3"/>
  <c r="AD17" i="3" s="1"/>
  <c r="BK17" i="3" s="1"/>
  <c r="T17" i="3"/>
  <c r="AE17" i="3" s="1"/>
  <c r="BL17" i="3" s="1"/>
  <c r="U17" i="3"/>
  <c r="AF17" i="3" s="1"/>
  <c r="BM17" i="3" s="1"/>
  <c r="M18" i="3"/>
  <c r="X18" i="3" s="1"/>
  <c r="BE18" i="3" s="1"/>
  <c r="N18" i="3"/>
  <c r="Y18" i="3" s="1"/>
  <c r="BF18" i="3" s="1"/>
  <c r="O18" i="3"/>
  <c r="Z18" i="3" s="1"/>
  <c r="BG18" i="3" s="1"/>
  <c r="P18" i="3"/>
  <c r="AA18" i="3" s="1"/>
  <c r="BH18" i="3" s="1"/>
  <c r="Q18" i="3"/>
  <c r="AB18" i="3" s="1"/>
  <c r="BI18" i="3" s="1"/>
  <c r="R18" i="3"/>
  <c r="AC18" i="3" s="1"/>
  <c r="BJ18" i="3" s="1"/>
  <c r="S18" i="3"/>
  <c r="AD18" i="3" s="1"/>
  <c r="BK18" i="3" s="1"/>
  <c r="T18" i="3"/>
  <c r="AE18" i="3" s="1"/>
  <c r="BL18" i="3" s="1"/>
  <c r="U18" i="3"/>
  <c r="AF18" i="3" s="1"/>
  <c r="BM18" i="3" s="1"/>
  <c r="M19" i="3"/>
  <c r="X19" i="3" s="1"/>
  <c r="BE19" i="3" s="1"/>
  <c r="N19" i="3"/>
  <c r="Y19" i="3" s="1"/>
  <c r="BF19" i="3" s="1"/>
  <c r="O19" i="3"/>
  <c r="Z19" i="3" s="1"/>
  <c r="BG19" i="3" s="1"/>
  <c r="P19" i="3"/>
  <c r="AA19" i="3" s="1"/>
  <c r="BH19" i="3" s="1"/>
  <c r="Q19" i="3"/>
  <c r="AB19" i="3" s="1"/>
  <c r="BI19" i="3" s="1"/>
  <c r="R19" i="3"/>
  <c r="AC19" i="3" s="1"/>
  <c r="BJ19" i="3" s="1"/>
  <c r="S19" i="3"/>
  <c r="AD19" i="3" s="1"/>
  <c r="BK19" i="3" s="1"/>
  <c r="T19" i="3"/>
  <c r="AE19" i="3" s="1"/>
  <c r="BL19" i="3" s="1"/>
  <c r="U19" i="3"/>
  <c r="AF19" i="3" s="1"/>
  <c r="BM19" i="3" s="1"/>
  <c r="N5" i="3"/>
  <c r="Y5" i="3" s="1"/>
  <c r="BF5" i="3" s="1"/>
  <c r="O5" i="3"/>
  <c r="Z5" i="3" s="1"/>
  <c r="BG5" i="3" s="1"/>
  <c r="P5" i="3"/>
  <c r="AA5" i="3" s="1"/>
  <c r="BH5" i="3" s="1"/>
  <c r="Q5" i="3"/>
  <c r="AB5" i="3" s="1"/>
  <c r="BI5" i="3" s="1"/>
  <c r="R5" i="3"/>
  <c r="AC5" i="3" s="1"/>
  <c r="BJ5" i="3" s="1"/>
  <c r="S5" i="3"/>
  <c r="AD5" i="3" s="1"/>
  <c r="BK5" i="3" s="1"/>
  <c r="T5" i="3"/>
  <c r="AE5" i="3" s="1"/>
  <c r="BL5" i="3" s="1"/>
  <c r="U5" i="3"/>
  <c r="AF5" i="3" s="1"/>
  <c r="BM5" i="3" s="1"/>
  <c r="M5" i="3"/>
  <c r="J55" i="3"/>
  <c r="U55" i="3" s="1"/>
  <c r="AF55" i="3" s="1"/>
  <c r="BM55" i="3" s="1"/>
  <c r="I55" i="3"/>
  <c r="T55" i="3" s="1"/>
  <c r="AE55" i="3" s="1"/>
  <c r="BL55" i="3" s="1"/>
  <c r="H55" i="3"/>
  <c r="S55" i="3" s="1"/>
  <c r="AD55" i="3" s="1"/>
  <c r="BK55" i="3" s="1"/>
  <c r="G55" i="3"/>
  <c r="R55" i="3" s="1"/>
  <c r="AC55" i="3" s="1"/>
  <c r="BJ55" i="3" s="1"/>
  <c r="F55" i="3"/>
  <c r="Q55" i="3" s="1"/>
  <c r="AB55" i="3" s="1"/>
  <c r="BI55" i="3" s="1"/>
  <c r="E55" i="3"/>
  <c r="P55" i="3" s="1"/>
  <c r="AA55" i="3" s="1"/>
  <c r="BH55" i="3" s="1"/>
  <c r="D55" i="3"/>
  <c r="O55" i="3" s="1"/>
  <c r="Z55" i="3" s="1"/>
  <c r="BG55" i="3" s="1"/>
  <c r="C55" i="3"/>
  <c r="N55" i="3" s="1"/>
  <c r="Y55" i="3" s="1"/>
  <c r="BF55" i="3" s="1"/>
  <c r="B55" i="3"/>
  <c r="M55" i="3" s="1"/>
  <c r="X55" i="3" s="1"/>
  <c r="BE55" i="3" s="1"/>
  <c r="J54" i="3"/>
  <c r="U54" i="3" s="1"/>
  <c r="AF54" i="3" s="1"/>
  <c r="BM54" i="3" s="1"/>
  <c r="I54" i="3"/>
  <c r="T54" i="3" s="1"/>
  <c r="AE54" i="3" s="1"/>
  <c r="BL54" i="3" s="1"/>
  <c r="H54" i="3"/>
  <c r="S54" i="3" s="1"/>
  <c r="AD54" i="3" s="1"/>
  <c r="BK54" i="3" s="1"/>
  <c r="G54" i="3"/>
  <c r="R54" i="3" s="1"/>
  <c r="AC54" i="3" s="1"/>
  <c r="BJ54" i="3" s="1"/>
  <c r="F54" i="3"/>
  <c r="Q54" i="3" s="1"/>
  <c r="AB54" i="3" s="1"/>
  <c r="BI54" i="3" s="1"/>
  <c r="E54" i="3"/>
  <c r="P54" i="3" s="1"/>
  <c r="AA54" i="3" s="1"/>
  <c r="BH54" i="3" s="1"/>
  <c r="D54" i="3"/>
  <c r="O54" i="3" s="1"/>
  <c r="Z54" i="3" s="1"/>
  <c r="BG54" i="3" s="1"/>
  <c r="C54" i="3"/>
  <c r="N54" i="3" s="1"/>
  <c r="Y54" i="3" s="1"/>
  <c r="BF54" i="3" s="1"/>
  <c r="B54" i="3"/>
  <c r="M54" i="3" s="1"/>
  <c r="X54" i="3" s="1"/>
  <c r="BE54" i="3" s="1"/>
  <c r="J53" i="3"/>
  <c r="U53" i="3" s="1"/>
  <c r="AF53" i="3" s="1"/>
  <c r="BM53" i="3" s="1"/>
  <c r="I53" i="3"/>
  <c r="T53" i="3" s="1"/>
  <c r="AE53" i="3" s="1"/>
  <c r="BL53" i="3" s="1"/>
  <c r="H53" i="3"/>
  <c r="S53" i="3" s="1"/>
  <c r="AD53" i="3" s="1"/>
  <c r="BK53" i="3" s="1"/>
  <c r="G53" i="3"/>
  <c r="R53" i="3" s="1"/>
  <c r="AC53" i="3" s="1"/>
  <c r="BJ53" i="3" s="1"/>
  <c r="F53" i="3"/>
  <c r="Q53" i="3" s="1"/>
  <c r="AB53" i="3" s="1"/>
  <c r="BI53" i="3" s="1"/>
  <c r="E53" i="3"/>
  <c r="P53" i="3" s="1"/>
  <c r="AA53" i="3" s="1"/>
  <c r="BH53" i="3" s="1"/>
  <c r="D53" i="3"/>
  <c r="O53" i="3" s="1"/>
  <c r="Z53" i="3" s="1"/>
  <c r="BG53" i="3" s="1"/>
  <c r="C53" i="3"/>
  <c r="N53" i="3" s="1"/>
  <c r="Y53" i="3" s="1"/>
  <c r="BF53" i="3" s="1"/>
  <c r="B53" i="3"/>
  <c r="M53" i="3" s="1"/>
  <c r="X53" i="3" s="1"/>
  <c r="BE53" i="3" s="1"/>
  <c r="J52" i="3"/>
  <c r="U52" i="3" s="1"/>
  <c r="AF52" i="3" s="1"/>
  <c r="BM52" i="3" s="1"/>
  <c r="I52" i="3"/>
  <c r="T52" i="3" s="1"/>
  <c r="AE52" i="3" s="1"/>
  <c r="BL52" i="3" s="1"/>
  <c r="H52" i="3"/>
  <c r="S52" i="3" s="1"/>
  <c r="AD52" i="3" s="1"/>
  <c r="BK52" i="3" s="1"/>
  <c r="G52" i="3"/>
  <c r="R52" i="3" s="1"/>
  <c r="AC52" i="3" s="1"/>
  <c r="BJ52" i="3" s="1"/>
  <c r="F52" i="3"/>
  <c r="Q52" i="3" s="1"/>
  <c r="AB52" i="3" s="1"/>
  <c r="BI52" i="3" s="1"/>
  <c r="E52" i="3"/>
  <c r="P52" i="3" s="1"/>
  <c r="AA52" i="3" s="1"/>
  <c r="BH52" i="3" s="1"/>
  <c r="D52" i="3"/>
  <c r="O52" i="3" s="1"/>
  <c r="Z52" i="3" s="1"/>
  <c r="BG52" i="3" s="1"/>
  <c r="C52" i="3"/>
  <c r="N52" i="3" s="1"/>
  <c r="Y52" i="3" s="1"/>
  <c r="BF52" i="3" s="1"/>
  <c r="B52" i="3"/>
  <c r="M52" i="3" s="1"/>
  <c r="X52" i="3" s="1"/>
  <c r="BE52" i="3" s="1"/>
  <c r="J51" i="3"/>
  <c r="U51" i="3" s="1"/>
  <c r="AF51" i="3" s="1"/>
  <c r="BM51" i="3" s="1"/>
  <c r="I51" i="3"/>
  <c r="T51" i="3" s="1"/>
  <c r="AE51" i="3" s="1"/>
  <c r="BL51" i="3" s="1"/>
  <c r="H51" i="3"/>
  <c r="S51" i="3" s="1"/>
  <c r="AD51" i="3" s="1"/>
  <c r="BK51" i="3" s="1"/>
  <c r="G51" i="3"/>
  <c r="R51" i="3" s="1"/>
  <c r="AC51" i="3" s="1"/>
  <c r="BJ51" i="3" s="1"/>
  <c r="F51" i="3"/>
  <c r="Q51" i="3" s="1"/>
  <c r="AB51" i="3" s="1"/>
  <c r="BI51" i="3" s="1"/>
  <c r="E51" i="3"/>
  <c r="P51" i="3" s="1"/>
  <c r="AA51" i="3" s="1"/>
  <c r="BH51" i="3" s="1"/>
  <c r="D51" i="3"/>
  <c r="O51" i="3" s="1"/>
  <c r="Z51" i="3" s="1"/>
  <c r="BG51" i="3" s="1"/>
  <c r="C51" i="3"/>
  <c r="N51" i="3" s="1"/>
  <c r="Y51" i="3" s="1"/>
  <c r="BF51" i="3" s="1"/>
  <c r="B51" i="3"/>
  <c r="M51" i="3" s="1"/>
  <c r="X51" i="3" s="1"/>
  <c r="BE51" i="3" s="1"/>
  <c r="J50" i="3"/>
  <c r="U50" i="3" s="1"/>
  <c r="AF50" i="3" s="1"/>
  <c r="BM50" i="3" s="1"/>
  <c r="I50" i="3"/>
  <c r="T50" i="3" s="1"/>
  <c r="AE50" i="3" s="1"/>
  <c r="BL50" i="3" s="1"/>
  <c r="H50" i="3"/>
  <c r="S50" i="3" s="1"/>
  <c r="AD50" i="3" s="1"/>
  <c r="BK50" i="3" s="1"/>
  <c r="G50" i="3"/>
  <c r="R50" i="3" s="1"/>
  <c r="AC50" i="3" s="1"/>
  <c r="BJ50" i="3" s="1"/>
  <c r="F50" i="3"/>
  <c r="Q50" i="3" s="1"/>
  <c r="AB50" i="3" s="1"/>
  <c r="BI50" i="3" s="1"/>
  <c r="E50" i="3"/>
  <c r="P50" i="3" s="1"/>
  <c r="AA50" i="3" s="1"/>
  <c r="BH50" i="3" s="1"/>
  <c r="D50" i="3"/>
  <c r="O50" i="3" s="1"/>
  <c r="Z50" i="3" s="1"/>
  <c r="BG50" i="3" s="1"/>
  <c r="C50" i="3"/>
  <c r="N50" i="3" s="1"/>
  <c r="Y50" i="3" s="1"/>
  <c r="BF50" i="3" s="1"/>
  <c r="B50" i="3"/>
  <c r="M50" i="3" s="1"/>
  <c r="X50" i="3" s="1"/>
  <c r="BE50" i="3" s="1"/>
  <c r="J49" i="3"/>
  <c r="U49" i="3" s="1"/>
  <c r="AF49" i="3" s="1"/>
  <c r="BM49" i="3" s="1"/>
  <c r="I49" i="3"/>
  <c r="T49" i="3" s="1"/>
  <c r="AE49" i="3" s="1"/>
  <c r="BL49" i="3" s="1"/>
  <c r="H49" i="3"/>
  <c r="S49" i="3" s="1"/>
  <c r="AD49" i="3" s="1"/>
  <c r="BK49" i="3" s="1"/>
  <c r="G49" i="3"/>
  <c r="R49" i="3" s="1"/>
  <c r="AC49" i="3" s="1"/>
  <c r="BJ49" i="3" s="1"/>
  <c r="F49" i="3"/>
  <c r="Q49" i="3" s="1"/>
  <c r="AB49" i="3" s="1"/>
  <c r="BI49" i="3" s="1"/>
  <c r="E49" i="3"/>
  <c r="P49" i="3" s="1"/>
  <c r="AA49" i="3" s="1"/>
  <c r="BH49" i="3" s="1"/>
  <c r="D49" i="3"/>
  <c r="C49" i="3"/>
  <c r="N49" i="3" s="1"/>
  <c r="Y49" i="3" s="1"/>
  <c r="BF49" i="3" s="1"/>
  <c r="B49" i="3"/>
  <c r="M49" i="3" s="1"/>
  <c r="X49" i="3" s="1"/>
  <c r="BE49" i="3" s="1"/>
  <c r="J48" i="3"/>
  <c r="U48" i="3" s="1"/>
  <c r="AF48" i="3" s="1"/>
  <c r="BM48" i="3" s="1"/>
  <c r="I48" i="3"/>
  <c r="T48" i="3" s="1"/>
  <c r="AE48" i="3" s="1"/>
  <c r="BL48" i="3" s="1"/>
  <c r="H48" i="3"/>
  <c r="S48" i="3" s="1"/>
  <c r="AD48" i="3" s="1"/>
  <c r="BK48" i="3" s="1"/>
  <c r="G48" i="3"/>
  <c r="R48" i="3" s="1"/>
  <c r="AC48" i="3" s="1"/>
  <c r="BJ48" i="3" s="1"/>
  <c r="F48" i="3"/>
  <c r="Q48" i="3" s="1"/>
  <c r="AB48" i="3" s="1"/>
  <c r="BI48" i="3" s="1"/>
  <c r="E48" i="3"/>
  <c r="P48" i="3" s="1"/>
  <c r="AA48" i="3" s="1"/>
  <c r="BH48" i="3" s="1"/>
  <c r="D48" i="3"/>
  <c r="O48" i="3" s="1"/>
  <c r="Z48" i="3" s="1"/>
  <c r="BG48" i="3" s="1"/>
  <c r="C48" i="3"/>
  <c r="N48" i="3" s="1"/>
  <c r="Y48" i="3" s="1"/>
  <c r="BF48" i="3" s="1"/>
  <c r="B48" i="3"/>
  <c r="M48" i="3" s="1"/>
  <c r="X48" i="3" s="1"/>
  <c r="BE48" i="3" s="1"/>
  <c r="J47" i="3"/>
  <c r="U47" i="3" s="1"/>
  <c r="AF47" i="3" s="1"/>
  <c r="BM47" i="3" s="1"/>
  <c r="I47" i="3"/>
  <c r="T47" i="3" s="1"/>
  <c r="AE47" i="3" s="1"/>
  <c r="BL47" i="3" s="1"/>
  <c r="H47" i="3"/>
  <c r="S47" i="3" s="1"/>
  <c r="AD47" i="3" s="1"/>
  <c r="BK47" i="3" s="1"/>
  <c r="G47" i="3"/>
  <c r="R47" i="3" s="1"/>
  <c r="AC47" i="3" s="1"/>
  <c r="BJ47" i="3" s="1"/>
  <c r="F47" i="3"/>
  <c r="Q47" i="3" s="1"/>
  <c r="AB47" i="3" s="1"/>
  <c r="BI47" i="3" s="1"/>
  <c r="E47" i="3"/>
  <c r="P47" i="3" s="1"/>
  <c r="AA47" i="3" s="1"/>
  <c r="BH47" i="3" s="1"/>
  <c r="D47" i="3"/>
  <c r="O47" i="3" s="1"/>
  <c r="Z47" i="3" s="1"/>
  <c r="BG47" i="3" s="1"/>
  <c r="C47" i="3"/>
  <c r="N47" i="3" s="1"/>
  <c r="Y47" i="3" s="1"/>
  <c r="BF47" i="3" s="1"/>
  <c r="B47" i="3"/>
  <c r="M47" i="3" s="1"/>
  <c r="X47" i="3" s="1"/>
  <c r="BE47" i="3" s="1"/>
  <c r="J46" i="3"/>
  <c r="U46" i="3" s="1"/>
  <c r="AF46" i="3" s="1"/>
  <c r="BM46" i="3" s="1"/>
  <c r="I46" i="3"/>
  <c r="T46" i="3" s="1"/>
  <c r="AE46" i="3" s="1"/>
  <c r="BL46" i="3" s="1"/>
  <c r="H46" i="3"/>
  <c r="S46" i="3" s="1"/>
  <c r="AD46" i="3" s="1"/>
  <c r="BK46" i="3" s="1"/>
  <c r="G46" i="3"/>
  <c r="R46" i="3" s="1"/>
  <c r="AC46" i="3" s="1"/>
  <c r="BJ46" i="3" s="1"/>
  <c r="F46" i="3"/>
  <c r="Q46" i="3" s="1"/>
  <c r="AB46" i="3" s="1"/>
  <c r="BI46" i="3" s="1"/>
  <c r="E46" i="3"/>
  <c r="P46" i="3" s="1"/>
  <c r="AA46" i="3" s="1"/>
  <c r="BH46" i="3" s="1"/>
  <c r="D46" i="3"/>
  <c r="O46" i="3" s="1"/>
  <c r="Z46" i="3" s="1"/>
  <c r="BG46" i="3" s="1"/>
  <c r="C46" i="3"/>
  <c r="N46" i="3" s="1"/>
  <c r="Y46" i="3" s="1"/>
  <c r="BF46" i="3" s="1"/>
  <c r="B46" i="3"/>
  <c r="M46" i="3" s="1"/>
  <c r="X46" i="3" s="1"/>
  <c r="BE46" i="3" s="1"/>
  <c r="J45" i="3"/>
  <c r="U45" i="3" s="1"/>
  <c r="AF45" i="3" s="1"/>
  <c r="BM45" i="3" s="1"/>
  <c r="I45" i="3"/>
  <c r="T45" i="3" s="1"/>
  <c r="AE45" i="3" s="1"/>
  <c r="BL45" i="3" s="1"/>
  <c r="H45" i="3"/>
  <c r="S45" i="3" s="1"/>
  <c r="AD45" i="3" s="1"/>
  <c r="BK45" i="3" s="1"/>
  <c r="G45" i="3"/>
  <c r="R45" i="3" s="1"/>
  <c r="AC45" i="3" s="1"/>
  <c r="BJ45" i="3" s="1"/>
  <c r="F45" i="3"/>
  <c r="Q45" i="3" s="1"/>
  <c r="AB45" i="3" s="1"/>
  <c r="BI45" i="3" s="1"/>
  <c r="E45" i="3"/>
  <c r="P45" i="3" s="1"/>
  <c r="AA45" i="3" s="1"/>
  <c r="BH45" i="3" s="1"/>
  <c r="D45" i="3"/>
  <c r="O45" i="3" s="1"/>
  <c r="Z45" i="3" s="1"/>
  <c r="BG45" i="3" s="1"/>
  <c r="C45" i="3"/>
  <c r="N45" i="3" s="1"/>
  <c r="Y45" i="3" s="1"/>
  <c r="BF45" i="3" s="1"/>
  <c r="B45" i="3"/>
  <c r="M45" i="3" s="1"/>
  <c r="X45" i="3" s="1"/>
  <c r="BE45" i="3" s="1"/>
  <c r="J44" i="3"/>
  <c r="U44" i="3" s="1"/>
  <c r="AF44" i="3" s="1"/>
  <c r="BM44" i="3" s="1"/>
  <c r="I44" i="3"/>
  <c r="T44" i="3" s="1"/>
  <c r="AE44" i="3" s="1"/>
  <c r="BL44" i="3" s="1"/>
  <c r="H44" i="3"/>
  <c r="S44" i="3" s="1"/>
  <c r="AD44" i="3" s="1"/>
  <c r="BK44" i="3" s="1"/>
  <c r="G44" i="3"/>
  <c r="R44" i="3" s="1"/>
  <c r="AC44" i="3" s="1"/>
  <c r="BJ44" i="3" s="1"/>
  <c r="F44" i="3"/>
  <c r="Q44" i="3" s="1"/>
  <c r="AB44" i="3" s="1"/>
  <c r="BI44" i="3" s="1"/>
  <c r="E44" i="3"/>
  <c r="P44" i="3" s="1"/>
  <c r="AA44" i="3" s="1"/>
  <c r="BH44" i="3" s="1"/>
  <c r="D44" i="3"/>
  <c r="O44" i="3" s="1"/>
  <c r="Z44" i="3" s="1"/>
  <c r="BG44" i="3" s="1"/>
  <c r="C44" i="3"/>
  <c r="N44" i="3" s="1"/>
  <c r="Y44" i="3" s="1"/>
  <c r="BF44" i="3" s="1"/>
  <c r="B44" i="3"/>
  <c r="M44" i="3" s="1"/>
  <c r="X44" i="3" s="1"/>
  <c r="BE44" i="3" s="1"/>
  <c r="J43" i="3"/>
  <c r="U43" i="3" s="1"/>
  <c r="AF43" i="3" s="1"/>
  <c r="BM43" i="3" s="1"/>
  <c r="I43" i="3"/>
  <c r="T43" i="3" s="1"/>
  <c r="AE43" i="3" s="1"/>
  <c r="BL43" i="3" s="1"/>
  <c r="H43" i="3"/>
  <c r="S43" i="3" s="1"/>
  <c r="AD43" i="3" s="1"/>
  <c r="BK43" i="3" s="1"/>
  <c r="G43" i="3"/>
  <c r="R43" i="3" s="1"/>
  <c r="AC43" i="3" s="1"/>
  <c r="BJ43" i="3" s="1"/>
  <c r="F43" i="3"/>
  <c r="Q43" i="3" s="1"/>
  <c r="AB43" i="3" s="1"/>
  <c r="BI43" i="3" s="1"/>
  <c r="E43" i="3"/>
  <c r="P43" i="3" s="1"/>
  <c r="AA43" i="3" s="1"/>
  <c r="D43" i="3"/>
  <c r="O43" i="3" s="1"/>
  <c r="Z43" i="3" s="1"/>
  <c r="BG43" i="3" s="1"/>
  <c r="C43" i="3"/>
  <c r="N43" i="3" s="1"/>
  <c r="Y43" i="3" s="1"/>
  <c r="BF43" i="3" s="1"/>
  <c r="B43" i="3"/>
  <c r="M43" i="3" s="1"/>
  <c r="X43" i="3" s="1"/>
  <c r="BE43" i="3" s="1"/>
  <c r="J42" i="3"/>
  <c r="U42" i="3" s="1"/>
  <c r="AF42" i="3" s="1"/>
  <c r="BM42" i="3" s="1"/>
  <c r="I42" i="3"/>
  <c r="T42" i="3" s="1"/>
  <c r="AE42" i="3" s="1"/>
  <c r="BL42" i="3" s="1"/>
  <c r="H42" i="3"/>
  <c r="S42" i="3" s="1"/>
  <c r="AD42" i="3" s="1"/>
  <c r="BK42" i="3" s="1"/>
  <c r="G42" i="3"/>
  <c r="R42" i="3" s="1"/>
  <c r="AC42" i="3" s="1"/>
  <c r="BJ42" i="3" s="1"/>
  <c r="F42" i="3"/>
  <c r="Q42" i="3" s="1"/>
  <c r="AB42" i="3" s="1"/>
  <c r="BI42" i="3" s="1"/>
  <c r="E42" i="3"/>
  <c r="P42" i="3" s="1"/>
  <c r="AA42" i="3" s="1"/>
  <c r="BH42" i="3" s="1"/>
  <c r="D42" i="3"/>
  <c r="O42" i="3" s="1"/>
  <c r="Z42" i="3" s="1"/>
  <c r="BG42" i="3" s="1"/>
  <c r="C42" i="3"/>
  <c r="N42" i="3" s="1"/>
  <c r="Y42" i="3" s="1"/>
  <c r="BF42" i="3" s="1"/>
  <c r="B42" i="3"/>
  <c r="M42" i="3" s="1"/>
  <c r="X42" i="3" s="1"/>
  <c r="BE42" i="3" s="1"/>
  <c r="J41" i="3"/>
  <c r="I41" i="3"/>
  <c r="H41" i="3"/>
  <c r="G41" i="3"/>
  <c r="F41" i="3"/>
  <c r="E41" i="3"/>
  <c r="D41" i="3"/>
  <c r="O41" i="3" s="1"/>
  <c r="Z41" i="3" s="1"/>
  <c r="BG41" i="3" s="1"/>
  <c r="C41" i="3"/>
  <c r="B41" i="3"/>
  <c r="U41" i="3" l="1"/>
  <c r="AF41" i="3" s="1"/>
  <c r="BM41" i="3" s="1"/>
  <c r="J56" i="3"/>
  <c r="N41" i="3"/>
  <c r="Y41" i="3" s="1"/>
  <c r="BF41" i="3" s="1"/>
  <c r="C56" i="3"/>
  <c r="M41" i="3"/>
  <c r="X41" i="3" s="1"/>
  <c r="J2" i="2" s="1"/>
  <c r="B56" i="3"/>
  <c r="P41" i="3"/>
  <c r="AA41" i="3" s="1"/>
  <c r="BH41" i="3" s="1"/>
  <c r="E56" i="3"/>
  <c r="Q41" i="3"/>
  <c r="AB41" i="3" s="1"/>
  <c r="BI41" i="3" s="1"/>
  <c r="F56" i="3"/>
  <c r="R41" i="3"/>
  <c r="AC41" i="3" s="1"/>
  <c r="BJ41" i="3" s="1"/>
  <c r="G56" i="3"/>
  <c r="S41" i="3"/>
  <c r="AD41" i="3" s="1"/>
  <c r="BK41" i="3" s="1"/>
  <c r="H56" i="3"/>
  <c r="T41" i="3"/>
  <c r="AE41" i="3" s="1"/>
  <c r="BL41" i="3" s="1"/>
  <c r="I56" i="3"/>
  <c r="J3" i="2"/>
  <c r="O49" i="3"/>
  <c r="Z49" i="3" s="1"/>
  <c r="BG49" i="3" s="1"/>
  <c r="D56" i="3"/>
  <c r="J57" i="3"/>
  <c r="U20" i="3"/>
  <c r="X5" i="3"/>
  <c r="BH43" i="3"/>
  <c r="BH7" i="3"/>
  <c r="U57" i="4"/>
  <c r="F3" i="2" s="1"/>
  <c r="BM20" i="4"/>
  <c r="BM47" i="4"/>
  <c r="BK48" i="4"/>
  <c r="BM41" i="4"/>
  <c r="BE41" i="4"/>
  <c r="BM55" i="4"/>
  <c r="BI54" i="4"/>
  <c r="AF57" i="4"/>
  <c r="BM53" i="4"/>
  <c r="BI52" i="4"/>
  <c r="BK51" i="4"/>
  <c r="BM49" i="4"/>
  <c r="BE49" i="4"/>
  <c r="BI44" i="4"/>
  <c r="I3" i="2" l="1"/>
  <c r="M58" i="4"/>
  <c r="K3" i="2"/>
  <c r="G3" i="2"/>
  <c r="U56" i="3"/>
  <c r="F2" i="2" s="1"/>
  <c r="B10" i="2" s="1"/>
  <c r="AF57" i="3"/>
  <c r="BE41" i="3"/>
  <c r="AF20" i="3"/>
  <c r="BE5" i="3"/>
  <c r="BM20" i="3" s="1"/>
  <c r="BM57" i="4"/>
  <c r="H3" i="2" s="1"/>
  <c r="BB57" i="4"/>
  <c r="BM57" i="3" l="1"/>
  <c r="H2" i="2" s="1"/>
  <c r="I2" i="2"/>
  <c r="K2" i="2"/>
  <c r="G2" i="2"/>
  <c r="C10" i="2" s="1"/>
</calcChain>
</file>

<file path=xl/sharedStrings.xml><?xml version="1.0" encoding="utf-8"?>
<sst xmlns="http://schemas.openxmlformats.org/spreadsheetml/2006/main" count="433" uniqueCount="51">
  <si>
    <t>AGS</t>
  </si>
  <si>
    <t>BC</t>
  </si>
  <si>
    <t>YP</t>
  </si>
  <si>
    <t>RO</t>
  </si>
  <si>
    <t>HEMLOCK</t>
  </si>
  <si>
    <t>SM</t>
  </si>
  <si>
    <t>BEECH</t>
  </si>
  <si>
    <t>30+</t>
  </si>
  <si>
    <t>tree counts</t>
  </si>
  <si>
    <t>UGS</t>
  </si>
  <si>
    <t>TOTALS</t>
  </si>
  <si>
    <t>OTHER OAK/HIC</t>
  </si>
  <si>
    <t>ALL OTHERS</t>
  </si>
  <si>
    <t>TREES PER ACRE</t>
  </si>
  <si>
    <t>BASAL AREA PER ACRE</t>
  </si>
  <si>
    <t>TOTAL PLOTS</t>
  </si>
  <si>
    <t>PICK ONE</t>
  </si>
  <si>
    <t>LEAVE OTHER BLANK</t>
  </si>
  <si>
    <t>RELATIVE DENSITY</t>
  </si>
  <si>
    <t>TAR</t>
  </si>
  <si>
    <t>% contribution</t>
  </si>
  <si>
    <t>RELATIVE DENSITY factor</t>
  </si>
  <si>
    <t>Total RD</t>
  </si>
  <si>
    <t>Red/Silver Maple</t>
  </si>
  <si>
    <t>Cruise Data</t>
  </si>
  <si>
    <t>TPA</t>
  </si>
  <si>
    <t>BA/AC (ft2/ac)</t>
  </si>
  <si>
    <t>Relative Density (%)</t>
  </si>
  <si>
    <t>Maple RD (%)</t>
  </si>
  <si>
    <t>Avg. DBH (in)</t>
  </si>
  <si>
    <t>Maple Avg.  DBH (in)</t>
  </si>
  <si>
    <t>TOTAL</t>
  </si>
  <si>
    <t>Silvah MD</t>
  </si>
  <si>
    <t>totl tpa</t>
  </si>
  <si>
    <t>BA</t>
  </si>
  <si>
    <t>MUST ENTER REQUIRED REQUIRED INFORMATION ABOVE</t>
  </si>
  <si>
    <t>MUST PROVIDE STEM COUNTS IN YELOOW HIGHLIGHTED AREA</t>
  </si>
  <si>
    <t xml:space="preserve">USER MUST PROVIDE STEM COUNTS IN YELLOW CELLS BELOW. </t>
  </si>
  <si>
    <t>Tree counts</t>
  </si>
  <si>
    <t>PLOT SIZE (AC) (e.g., 0.1, 0.05)</t>
  </si>
  <si>
    <t>PLOT SIZE (baf) (e.g. 10, 20)</t>
  </si>
  <si>
    <t>NOTE:</t>
  </si>
  <si>
    <t>Adapted from Lancaster et al. 1974</t>
  </si>
  <si>
    <t>Inventory data is entered in the tab labeled "Cruise Data" in the highlighted area. The data are total counts of each species by diameter recorded on inventory plots.</t>
  </si>
  <si>
    <t>Stocking Guide Data</t>
  </si>
  <si>
    <t>The two other tabs ("BAF plots" and "Fixed plots") are background tabs for calculating stand data. These tabs are locked at not editable.</t>
  </si>
  <si>
    <t>SUGARBUSH MANAGEMENT STAND CALCULATOR (ver. 1.0)</t>
  </si>
  <si>
    <t>IN STANDS WITH SIGNIFICANT COMPONENTS OF SPECIES OTHER THAN SUGAR MAPLE, THIS STOCKING GUIDE TENDS TO OVER-ESTIMATE STOCKING LEVELS. IN THESE INSTANCES RELATIVE DENSITY IS A BETTER METRIC FOR ASSESSING STOCKING.</t>
  </si>
  <si>
    <r>
      <t xml:space="preserve">This program has </t>
    </r>
    <r>
      <rPr>
        <b/>
        <sz val="11"/>
        <color rgb="FFFF0000"/>
        <rFont val="Calibri"/>
        <family val="2"/>
        <scheme val="minor"/>
      </rPr>
      <t>TWO</t>
    </r>
    <r>
      <rPr>
        <sz val="11"/>
        <color theme="1"/>
        <rFont val="Calibri"/>
        <family val="2"/>
        <scheme val="minor"/>
      </rPr>
      <t xml:space="preserve"> areas where the user must enter data.</t>
    </r>
  </si>
  <si>
    <t>On "Cruise info" tab, the user must define the cruise type by entering either plot size or BAF. The number of plots sampled must also be entered (include any "zero" plots).</t>
  </si>
  <si>
    <t>Last modified 09/29/2023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</si>
</sst>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0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rgb="FFFF0000"/>
      </right>
      <top/>
      <bottom/>
      <diagonal/>
    </border>
    <border>
      <left style="thick">
        <color rgb="FFFF0000"/>
      </left>
      <right/>
      <top/>
      <bottom/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right"/>
    </xf>
    <xf numFmtId="165" fontId="0" fillId="0" borderId="1" xfId="0" applyNumberFormat="1" applyBorder="1" applyAlignment="1">
      <alignment horizontal="center"/>
    </xf>
    <xf numFmtId="165" fontId="0" fillId="0" borderId="0" xfId="0" applyNumberFormat="1" applyAlignment="1">
      <alignment horizontal="center"/>
    </xf>
    <xf numFmtId="1" fontId="0" fillId="0" borderId="0" xfId="0" applyNumberFormat="1"/>
    <xf numFmtId="0" fontId="0" fillId="0" borderId="0" xfId="0" applyAlignment="1">
      <alignment horizontal="center" wrapText="1"/>
    </xf>
    <xf numFmtId="165" fontId="0" fillId="0" borderId="1" xfId="0" applyNumberFormat="1" applyBorder="1"/>
    <xf numFmtId="164" fontId="0" fillId="0" borderId="1" xfId="0" applyNumberFormat="1" applyBorder="1"/>
    <xf numFmtId="1" fontId="0" fillId="2" borderId="1" xfId="0" applyNumberFormat="1" applyFill="1" applyBorder="1" applyAlignment="1">
      <alignment horizontal="center"/>
    </xf>
    <xf numFmtId="1" fontId="0" fillId="4" borderId="1" xfId="0" applyNumberFormat="1" applyFill="1" applyBorder="1" applyAlignment="1">
      <alignment horizontal="center"/>
    </xf>
    <xf numFmtId="1" fontId="0" fillId="3" borderId="1" xfId="0" applyNumberFormat="1" applyFill="1" applyBorder="1" applyAlignment="1">
      <alignment horizontal="center"/>
    </xf>
    <xf numFmtId="0" fontId="0" fillId="2" borderId="1" xfId="0" applyFill="1" applyBorder="1"/>
    <xf numFmtId="0" fontId="0" fillId="4" borderId="1" xfId="0" applyFill="1" applyBorder="1"/>
    <xf numFmtId="0" fontId="1" fillId="0" borderId="0" xfId="0" applyFont="1" applyAlignment="1">
      <alignment horizontal="center" wrapText="1"/>
    </xf>
    <xf numFmtId="0" fontId="0" fillId="3" borderId="1" xfId="0" applyFill="1" applyBorder="1"/>
    <xf numFmtId="1" fontId="0" fillId="0" borderId="0" xfId="0" applyNumberFormat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0" xfId="0" applyBorder="1"/>
    <xf numFmtId="0" fontId="1" fillId="0" borderId="3" xfId="0" applyFont="1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/>
    <xf numFmtId="0" fontId="0" fillId="0" borderId="7" xfId="0" applyBorder="1"/>
    <xf numFmtId="0" fontId="0" fillId="4" borderId="6" xfId="0" applyFill="1" applyBorder="1"/>
    <xf numFmtId="0" fontId="0" fillId="0" borderId="6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8" xfId="0" applyFill="1" applyBorder="1"/>
    <xf numFmtId="0" fontId="0" fillId="2" borderId="0" xfId="0" applyFill="1"/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 applyAlignment="1">
      <alignment horizontal="center" wrapText="1"/>
    </xf>
    <xf numFmtId="0" fontId="2" fillId="2" borderId="0" xfId="0" applyFont="1" applyFill="1"/>
    <xf numFmtId="0" fontId="2" fillId="2" borderId="0" xfId="0" applyFont="1" applyFill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v>A-line</c:v>
          </c:tx>
          <c:spPr>
            <a:ln w="25400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bg1"/>
              </a:solidFill>
              <a:ln w="9525">
                <a:noFill/>
              </a:ln>
              <a:effectLst/>
            </c:spPr>
          </c:marker>
          <c:trendline>
            <c:spPr>
              <a:ln w="25400" cap="rnd">
                <a:solidFill>
                  <a:schemeClr val="tx1"/>
                </a:solidFill>
                <a:prstDash val="solid"/>
              </a:ln>
              <a:effectLst/>
            </c:spPr>
            <c:trendlineType val="power"/>
            <c:dispRSqr val="0"/>
            <c:dispEq val="0"/>
          </c:trendline>
          <c:xVal>
            <c:numRef>
              <c:f>[1]Sheet2!$B$4:$B$17</c:f>
              <c:numCache>
                <c:formatCode>General</c:formatCode>
                <c:ptCount val="14"/>
                <c:pt idx="0">
                  <c:v>690</c:v>
                </c:pt>
                <c:pt idx="1">
                  <c:v>515</c:v>
                </c:pt>
                <c:pt idx="2">
                  <c:v>395</c:v>
                </c:pt>
                <c:pt idx="3">
                  <c:v>315</c:v>
                </c:pt>
                <c:pt idx="4">
                  <c:v>262</c:v>
                </c:pt>
                <c:pt idx="5">
                  <c:v>222</c:v>
                </c:pt>
                <c:pt idx="6">
                  <c:v>185</c:v>
                </c:pt>
                <c:pt idx="7">
                  <c:v>162</c:v>
                </c:pt>
                <c:pt idx="8">
                  <c:v>141</c:v>
                </c:pt>
                <c:pt idx="9">
                  <c:v>125</c:v>
                </c:pt>
                <c:pt idx="11">
                  <c:v>100</c:v>
                </c:pt>
                <c:pt idx="13">
                  <c:v>83</c:v>
                </c:pt>
              </c:numCache>
            </c:numRef>
          </c:xVal>
          <c:yVal>
            <c:numRef>
              <c:f>[1]Sheet2!$A$4:$A$17</c:f>
              <c:numCache>
                <c:formatCode>General</c:formatCode>
                <c:ptCount val="14"/>
                <c:pt idx="0">
                  <c:v>94.643368832583946</c:v>
                </c:pt>
                <c:pt idx="1">
                  <c:v>100.46313592539799</c:v>
                </c:pt>
                <c:pt idx="2">
                  <c:v>106.04973743977489</c:v>
                </c:pt>
                <c:pt idx="3">
                  <c:v>111.06060939879212</c:v>
                </c:pt>
                <c:pt idx="4">
                  <c:v>115.31397465219254</c:v>
                </c:pt>
                <c:pt idx="5">
                  <c:v>119.27773905395247</c:v>
                </c:pt>
                <c:pt idx="6">
                  <c:v>123.79764196245399</c:v>
                </c:pt>
                <c:pt idx="7">
                  <c:v>127.19626011277155</c:v>
                </c:pt>
                <c:pt idx="8">
                  <c:v>130.85029501719416</c:v>
                </c:pt>
                <c:pt idx="9">
                  <c:v>134.10524455706076</c:v>
                </c:pt>
                <c:pt idx="11">
                  <c:v>140.3509656790516</c:v>
                </c:pt>
                <c:pt idx="13">
                  <c:v>145.78856938794391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152-48B7-B713-EA1294B9E390}"/>
            </c:ext>
          </c:extLst>
        </c:ser>
        <c:ser>
          <c:idx val="1"/>
          <c:order val="1"/>
          <c:tx>
            <c:v>B-line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bg1"/>
              </a:solidFill>
              <a:ln w="9525">
                <a:noFill/>
              </a:ln>
              <a:effectLst/>
            </c:spPr>
          </c:marker>
          <c:trendline>
            <c:spPr>
              <a:ln w="25400" cap="rnd">
                <a:solidFill>
                  <a:schemeClr val="tx1"/>
                </a:solidFill>
                <a:prstDash val="solid"/>
              </a:ln>
              <a:effectLst/>
            </c:spPr>
            <c:trendlineType val="power"/>
            <c:dispRSqr val="0"/>
            <c:dispEq val="0"/>
          </c:trendline>
          <c:xVal>
            <c:numRef>
              <c:f>[1]Sheet2!$D$4:$D$17</c:f>
              <c:numCache>
                <c:formatCode>General</c:formatCode>
                <c:ptCount val="14"/>
                <c:pt idx="0">
                  <c:v>382</c:v>
                </c:pt>
                <c:pt idx="1">
                  <c:v>290</c:v>
                </c:pt>
                <c:pt idx="2">
                  <c:v>227</c:v>
                </c:pt>
                <c:pt idx="3">
                  <c:v>188</c:v>
                </c:pt>
                <c:pt idx="4">
                  <c:v>155</c:v>
                </c:pt>
                <c:pt idx="5">
                  <c:v>137</c:v>
                </c:pt>
                <c:pt idx="6">
                  <c:v>120</c:v>
                </c:pt>
                <c:pt idx="7">
                  <c:v>103</c:v>
                </c:pt>
                <c:pt idx="8">
                  <c:v>93</c:v>
                </c:pt>
                <c:pt idx="9">
                  <c:v>83</c:v>
                </c:pt>
                <c:pt idx="11">
                  <c:v>70</c:v>
                </c:pt>
                <c:pt idx="13">
                  <c:v>55</c:v>
                </c:pt>
              </c:numCache>
            </c:numRef>
          </c:xVal>
          <c:yVal>
            <c:numRef>
              <c:f>[1]Sheet2!$C$4:$C$17</c:f>
              <c:numCache>
                <c:formatCode>General</c:formatCode>
                <c:ptCount val="14"/>
                <c:pt idx="0">
                  <c:v>51.542116925116972</c:v>
                </c:pt>
                <c:pt idx="1">
                  <c:v>56.776000355029865</c:v>
                </c:pt>
                <c:pt idx="2">
                  <c:v>61.873034535780555</c:v>
                </c:pt>
                <c:pt idx="3">
                  <c:v>66.10542277764047</c:v>
                </c:pt>
                <c:pt idx="4">
                  <c:v>70.739187317092998</c:v>
                </c:pt>
                <c:pt idx="5">
                  <c:v>73.871611486876873</c:v>
                </c:pt>
                <c:pt idx="6">
                  <c:v>77.388044878031863</c:v>
                </c:pt>
                <c:pt idx="7">
                  <c:v>81.650834235125544</c:v>
                </c:pt>
                <c:pt idx="8">
                  <c:v>84.630903486199642</c:v>
                </c:pt>
                <c:pt idx="9">
                  <c:v>88.078534862247466</c:v>
                </c:pt>
                <c:pt idx="11">
                  <c:v>93.505483485870741</c:v>
                </c:pt>
                <c:pt idx="13">
                  <c:v>101.76517603534278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152-48B7-B713-EA1294B9E390}"/>
            </c:ext>
          </c:extLst>
        </c:ser>
        <c:ser>
          <c:idx val="2"/>
          <c:order val="2"/>
          <c:tx>
            <c:v>C-line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bg1"/>
              </a:solidFill>
              <a:ln w="9525">
                <a:noFill/>
              </a:ln>
              <a:effectLst/>
            </c:spPr>
          </c:marker>
          <c:trendline>
            <c:spPr>
              <a:ln w="25400" cap="rnd">
                <a:solidFill>
                  <a:schemeClr val="tx1"/>
                </a:solidFill>
                <a:prstDash val="solid"/>
              </a:ln>
              <a:effectLst/>
            </c:spPr>
            <c:trendlineType val="power"/>
            <c:forward val="58"/>
            <c:backward val="3"/>
            <c:dispRSqr val="0"/>
            <c:dispEq val="0"/>
          </c:trendline>
          <c:xVal>
            <c:numRef>
              <c:f>[1]Sheet2!$F$4:$F$17</c:f>
              <c:numCache>
                <c:formatCode>General</c:formatCode>
                <c:ptCount val="14"/>
                <c:pt idx="1">
                  <c:v>188</c:v>
                </c:pt>
                <c:pt idx="3">
                  <c:v>130</c:v>
                </c:pt>
                <c:pt idx="5">
                  <c:v>102</c:v>
                </c:pt>
                <c:pt idx="7">
                  <c:v>80</c:v>
                </c:pt>
                <c:pt idx="9">
                  <c:v>65</c:v>
                </c:pt>
                <c:pt idx="11">
                  <c:v>53</c:v>
                </c:pt>
                <c:pt idx="13">
                  <c:v>48</c:v>
                </c:pt>
              </c:numCache>
            </c:numRef>
          </c:xVal>
          <c:yVal>
            <c:numRef>
              <c:f>[1]Sheet2!$E$4:$E$17</c:f>
              <c:numCache>
                <c:formatCode>General</c:formatCode>
                <c:ptCount val="14"/>
                <c:pt idx="1">
                  <c:v>37.400739413536286</c:v>
                </c:pt>
                <c:pt idx="3">
                  <c:v>46.375140675396032</c:v>
                </c:pt>
                <c:pt idx="5">
                  <c:v>53.419560950504895</c:v>
                </c:pt>
                <c:pt idx="7">
                  <c:v>61.547830913124358</c:v>
                </c:pt>
                <c:pt idx="9">
                  <c:v>69.468149060169154</c:v>
                </c:pt>
                <c:pt idx="11">
                  <c:v>78.245862558409556</c:v>
                </c:pt>
                <c:pt idx="13">
                  <c:v>82.899244574686136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152-48B7-B713-EA1294B9E390}"/>
            </c:ext>
          </c:extLst>
        </c:ser>
        <c:ser>
          <c:idx val="3"/>
          <c:order val="3"/>
          <c:tx>
            <c:v>Current Stand</c:v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CRUISE_INFO!$B$10</c:f>
              <c:numCache>
                <c:formatCode>0</c:formatCode>
                <c:ptCount val="1"/>
                <c:pt idx="0">
                  <c:v>180</c:v>
                </c:pt>
              </c:numCache>
            </c:numRef>
          </c:xVal>
          <c:yVal>
            <c:numRef>
              <c:f>CRUISE_INFO!$C$10</c:f>
              <c:numCache>
                <c:formatCode>General</c:formatCode>
                <c:ptCount val="1"/>
                <c:pt idx="0">
                  <c:v>104.71680000000001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2152-48B7-B713-EA1294B9E3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1250776"/>
        <c:axId val="681245856"/>
      </c:scatterChart>
      <c:valAx>
        <c:axId val="6812507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Trees per Acre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81245856"/>
        <c:crossesAt val="0"/>
        <c:crossBetween val="midCat"/>
      </c:valAx>
      <c:valAx>
        <c:axId val="681245856"/>
        <c:scaling>
          <c:orientation val="minMax"/>
          <c:max val="1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Basal Area (ft2/ac)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81250776"/>
        <c:crosses val="autoZero"/>
        <c:crossBetween val="midCat"/>
      </c:valAx>
      <c:spPr>
        <a:solidFill>
          <a:schemeClr val="bg1"/>
        </a:solidFill>
        <a:ln>
          <a:noFill/>
        </a:ln>
        <a:effectLst/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egendEntry>
        <c:idx val="2"/>
        <c:delete val="1"/>
      </c:legendEntry>
      <c:legendEntry>
        <c:idx val="4"/>
        <c:delete val="1"/>
      </c:legendEntry>
      <c:legendEntry>
        <c:idx val="5"/>
        <c:delete val="1"/>
      </c:legendEntry>
      <c:legendEntry>
        <c:idx val="6"/>
        <c:delete val="1"/>
      </c:legendEntry>
      <c:layout>
        <c:manualLayout>
          <c:xMode val="edge"/>
          <c:yMode val="edge"/>
          <c:x val="0.75739764244288232"/>
          <c:y val="0.16341674148039134"/>
          <c:w val="0.11908833498744251"/>
          <c:h val="3.4126204888438649E-2"/>
        </c:manualLayout>
      </c:layout>
      <c:overlay val="1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17</xdr:row>
      <xdr:rowOff>0</xdr:rowOff>
    </xdr:from>
    <xdr:to>
      <xdr:col>10</xdr:col>
      <xdr:colOff>561234</xdr:colOff>
      <xdr:row>32</xdr:row>
      <xdr:rowOff>104405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8867E32-B7AF-479F-98C8-1655255FBB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52575" y="3619500"/>
          <a:ext cx="5923809" cy="2961905"/>
        </a:xfrm>
        <a:prstGeom prst="rect">
          <a:avLst/>
        </a:prstGeom>
      </xdr:spPr>
    </xdr:pic>
    <xdr:clientData/>
  </xdr:twoCellAnchor>
  <xdr:absoluteAnchor>
    <xdr:pos x="0" y="2886075"/>
    <xdr:ext cx="8637076" cy="6280042"/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A6E7BBDC-308D-455C-AB73-207EB676C669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0.28578</cdr:x>
      <cdr:y>0.35199</cdr:y>
    </cdr:from>
    <cdr:to>
      <cdr:x>0.66124</cdr:x>
      <cdr:y>0.70127</cdr:y>
    </cdr:to>
    <cdr:cxnSp macro="">
      <cdr:nvCxnSpPr>
        <cdr:cNvPr id="3" name="Straight Connector 2">
          <a:extLst xmlns:a="http://schemas.openxmlformats.org/drawingml/2006/main">
            <a:ext uri="{FF2B5EF4-FFF2-40B4-BE49-F238E27FC236}">
              <a16:creationId xmlns:a16="http://schemas.microsoft.com/office/drawing/2014/main" id="{583449C5-DE6D-4ABD-B7C8-FF553FD169E5}"/>
            </a:ext>
          </a:extLst>
        </cdr:cNvPr>
        <cdr:cNvCxnSpPr/>
      </cdr:nvCxnSpPr>
      <cdr:spPr>
        <a:xfrm xmlns:a="http://schemas.openxmlformats.org/drawingml/2006/main" flipV="1">
          <a:off x="2468306" y="2210517"/>
          <a:ext cx="3242904" cy="2193515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0.34981</cdr:x>
      <cdr:y>0.38489</cdr:y>
    </cdr:from>
    <cdr:to>
      <cdr:x>0.85023</cdr:x>
      <cdr:y>0.73063</cdr:y>
    </cdr:to>
    <cdr:cxnSp macro="">
      <cdr:nvCxnSpPr>
        <cdr:cNvPr id="5" name="Straight Connector 4">
          <a:extLst xmlns:a="http://schemas.openxmlformats.org/drawingml/2006/main">
            <a:ext uri="{FF2B5EF4-FFF2-40B4-BE49-F238E27FC236}">
              <a16:creationId xmlns:a16="http://schemas.microsoft.com/office/drawing/2014/main" id="{079F4C3C-B8F0-4B53-A4D4-F7760CCE6B33}"/>
            </a:ext>
          </a:extLst>
        </cdr:cNvPr>
        <cdr:cNvCxnSpPr/>
      </cdr:nvCxnSpPr>
      <cdr:spPr>
        <a:xfrm xmlns:a="http://schemas.openxmlformats.org/drawingml/2006/main" flipV="1">
          <a:off x="3021370" y="2417099"/>
          <a:ext cx="4322097" cy="2171289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0.24468</cdr:x>
      <cdr:y>0.31996</cdr:y>
    </cdr:from>
    <cdr:to>
      <cdr:x>0.51841</cdr:x>
      <cdr:y>0.67399</cdr:y>
    </cdr:to>
    <cdr:cxnSp macro="">
      <cdr:nvCxnSpPr>
        <cdr:cNvPr id="9" name="Straight Connector 8">
          <a:extLst xmlns:a="http://schemas.openxmlformats.org/drawingml/2006/main">
            <a:ext uri="{FF2B5EF4-FFF2-40B4-BE49-F238E27FC236}">
              <a16:creationId xmlns:a16="http://schemas.microsoft.com/office/drawing/2014/main" id="{079F4C3C-B8F0-4B53-A4D4-F7760CCE6B33}"/>
            </a:ext>
          </a:extLst>
        </cdr:cNvPr>
        <cdr:cNvCxnSpPr/>
      </cdr:nvCxnSpPr>
      <cdr:spPr>
        <a:xfrm xmlns:a="http://schemas.openxmlformats.org/drawingml/2006/main" flipV="1">
          <a:off x="2113359" y="2009379"/>
          <a:ext cx="2364145" cy="2223293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0.21918</cdr:x>
      <cdr:y>0.29247</cdr:y>
    </cdr:from>
    <cdr:to>
      <cdr:x>0.42536</cdr:x>
      <cdr:y>0.65219</cdr:y>
    </cdr:to>
    <cdr:cxnSp macro="">
      <cdr:nvCxnSpPr>
        <cdr:cNvPr id="11" name="Straight Connector 10">
          <a:extLst xmlns:a="http://schemas.openxmlformats.org/drawingml/2006/main">
            <a:ext uri="{FF2B5EF4-FFF2-40B4-BE49-F238E27FC236}">
              <a16:creationId xmlns:a16="http://schemas.microsoft.com/office/drawing/2014/main" id="{079F4C3C-B8F0-4B53-A4D4-F7760CCE6B33}"/>
            </a:ext>
          </a:extLst>
        </cdr:cNvPr>
        <cdr:cNvCxnSpPr/>
      </cdr:nvCxnSpPr>
      <cdr:spPr>
        <a:xfrm xmlns:a="http://schemas.openxmlformats.org/drawingml/2006/main" flipV="1">
          <a:off x="1893094" y="1836738"/>
          <a:ext cx="1780739" cy="2259012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0.19515</cdr:x>
      <cdr:y>0.26783</cdr:y>
    </cdr:from>
    <cdr:to>
      <cdr:x>0.36916</cdr:x>
      <cdr:y>0.62515</cdr:y>
    </cdr:to>
    <cdr:cxnSp macro="">
      <cdr:nvCxnSpPr>
        <cdr:cNvPr id="13" name="Straight Connector 12">
          <a:extLst xmlns:a="http://schemas.openxmlformats.org/drawingml/2006/main">
            <a:ext uri="{FF2B5EF4-FFF2-40B4-BE49-F238E27FC236}">
              <a16:creationId xmlns:a16="http://schemas.microsoft.com/office/drawing/2014/main" id="{079F4C3C-B8F0-4B53-A4D4-F7760CCE6B33}"/>
            </a:ext>
          </a:extLst>
        </cdr:cNvPr>
        <cdr:cNvCxnSpPr/>
      </cdr:nvCxnSpPr>
      <cdr:spPr>
        <a:xfrm xmlns:a="http://schemas.openxmlformats.org/drawingml/2006/main" flipV="1">
          <a:off x="1685511" y="1681959"/>
          <a:ext cx="1502943" cy="2243998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0.83537</cdr:x>
      <cdr:y>0.32325</cdr:y>
    </cdr:from>
    <cdr:to>
      <cdr:x>0.86019</cdr:x>
      <cdr:y>0.36401</cdr:y>
    </cdr:to>
    <cdr:sp macro="" textlink="">
      <cdr:nvSpPr>
        <cdr:cNvPr id="15" name="TextBox 14">
          <a:extLst xmlns:a="http://schemas.openxmlformats.org/drawingml/2006/main">
            <a:ext uri="{FF2B5EF4-FFF2-40B4-BE49-F238E27FC236}">
              <a16:creationId xmlns:a16="http://schemas.microsoft.com/office/drawing/2014/main" id="{3310CD63-FF47-4DBD-8EFE-DEC3D18156BF}"/>
            </a:ext>
          </a:extLst>
        </cdr:cNvPr>
        <cdr:cNvSpPr txBox="1"/>
      </cdr:nvSpPr>
      <cdr:spPr>
        <a:xfrm xmlns:a="http://schemas.openxmlformats.org/drawingml/2006/main">
          <a:off x="7215187" y="2030016"/>
          <a:ext cx="214313" cy="2559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5</a:t>
          </a:r>
        </a:p>
      </cdr:txBody>
    </cdr:sp>
  </cdr:relSizeAnchor>
  <cdr:relSizeAnchor xmlns:cdr="http://schemas.openxmlformats.org/drawingml/2006/chartDrawing">
    <cdr:from>
      <cdr:x>0.51869</cdr:x>
      <cdr:y>0.28204</cdr:y>
    </cdr:from>
    <cdr:to>
      <cdr:x>0.5435</cdr:x>
      <cdr:y>0.32281</cdr:y>
    </cdr:to>
    <cdr:sp macro="" textlink="">
      <cdr:nvSpPr>
        <cdr:cNvPr id="16" name="TextBox 1">
          <a:extLst xmlns:a="http://schemas.openxmlformats.org/drawingml/2006/main">
            <a:ext uri="{FF2B5EF4-FFF2-40B4-BE49-F238E27FC236}">
              <a16:creationId xmlns:a16="http://schemas.microsoft.com/office/drawing/2014/main" id="{62D6C964-BB8F-400E-B3A8-F6A69B16DBAF}"/>
            </a:ext>
          </a:extLst>
        </cdr:cNvPr>
        <cdr:cNvSpPr txBox="1"/>
      </cdr:nvSpPr>
      <cdr:spPr>
        <a:xfrm xmlns:a="http://schemas.openxmlformats.org/drawingml/2006/main">
          <a:off x="4479925" y="1771253"/>
          <a:ext cx="214313" cy="2559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/>
            <a:t>7</a:t>
          </a:r>
        </a:p>
      </cdr:txBody>
    </cdr:sp>
  </cdr:relSizeAnchor>
  <cdr:relSizeAnchor xmlns:cdr="http://schemas.openxmlformats.org/drawingml/2006/chartDrawing">
    <cdr:from>
      <cdr:x>0.6462</cdr:x>
      <cdr:y>0.31238</cdr:y>
    </cdr:from>
    <cdr:to>
      <cdr:x>0.67101</cdr:x>
      <cdr:y>0.35314</cdr:y>
    </cdr:to>
    <cdr:sp macro="" textlink="">
      <cdr:nvSpPr>
        <cdr:cNvPr id="17" name="TextBox 1">
          <a:extLst xmlns:a="http://schemas.openxmlformats.org/drawingml/2006/main">
            <a:ext uri="{FF2B5EF4-FFF2-40B4-BE49-F238E27FC236}">
              <a16:creationId xmlns:a16="http://schemas.microsoft.com/office/drawing/2014/main" id="{C6908352-E1C8-400F-A132-D7AED09930B5}"/>
            </a:ext>
          </a:extLst>
        </cdr:cNvPr>
        <cdr:cNvSpPr txBox="1"/>
      </cdr:nvSpPr>
      <cdr:spPr>
        <a:xfrm xmlns:a="http://schemas.openxmlformats.org/drawingml/2006/main">
          <a:off x="5581253" y="1961753"/>
          <a:ext cx="214313" cy="2559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/>
            <a:t>6</a:t>
          </a:r>
        </a:p>
      </cdr:txBody>
    </cdr:sp>
  </cdr:relSizeAnchor>
  <cdr:relSizeAnchor xmlns:cdr="http://schemas.openxmlformats.org/drawingml/2006/chartDrawing">
    <cdr:from>
      <cdr:x>0.41943</cdr:x>
      <cdr:y>0.24602</cdr:y>
    </cdr:from>
    <cdr:to>
      <cdr:x>0.44425</cdr:x>
      <cdr:y>0.28678</cdr:y>
    </cdr:to>
    <cdr:sp macro="" textlink="">
      <cdr:nvSpPr>
        <cdr:cNvPr id="18" name="TextBox 1">
          <a:extLst xmlns:a="http://schemas.openxmlformats.org/drawingml/2006/main">
            <a:ext uri="{FF2B5EF4-FFF2-40B4-BE49-F238E27FC236}">
              <a16:creationId xmlns:a16="http://schemas.microsoft.com/office/drawing/2014/main" id="{5138C221-3950-430C-878F-68EE48827039}"/>
            </a:ext>
          </a:extLst>
        </cdr:cNvPr>
        <cdr:cNvSpPr txBox="1"/>
      </cdr:nvSpPr>
      <cdr:spPr>
        <a:xfrm xmlns:a="http://schemas.openxmlformats.org/drawingml/2006/main">
          <a:off x="3622675" y="1545034"/>
          <a:ext cx="214313" cy="2559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/>
            <a:t>8</a:t>
          </a:r>
        </a:p>
      </cdr:txBody>
    </cdr:sp>
  </cdr:relSizeAnchor>
  <cdr:relSizeAnchor xmlns:cdr="http://schemas.openxmlformats.org/drawingml/2006/chartDrawing">
    <cdr:from>
      <cdr:x>0.36636</cdr:x>
      <cdr:y>0.2318</cdr:y>
    </cdr:from>
    <cdr:to>
      <cdr:x>0.39117</cdr:x>
      <cdr:y>0.27257</cdr:y>
    </cdr:to>
    <cdr:sp macro="" textlink="">
      <cdr:nvSpPr>
        <cdr:cNvPr id="19" name="TextBox 1">
          <a:extLst xmlns:a="http://schemas.openxmlformats.org/drawingml/2006/main">
            <a:ext uri="{FF2B5EF4-FFF2-40B4-BE49-F238E27FC236}">
              <a16:creationId xmlns:a16="http://schemas.microsoft.com/office/drawing/2014/main" id="{5138C221-3950-430C-878F-68EE48827039}"/>
            </a:ext>
          </a:extLst>
        </cdr:cNvPr>
        <cdr:cNvSpPr txBox="1"/>
      </cdr:nvSpPr>
      <cdr:spPr>
        <a:xfrm xmlns:a="http://schemas.openxmlformats.org/drawingml/2006/main">
          <a:off x="3164284" y="1455737"/>
          <a:ext cx="214313" cy="2559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/>
            <a:t>9</a:t>
          </a:r>
        </a:p>
      </cdr:txBody>
    </cdr:sp>
  </cdr:relSizeAnchor>
  <cdr:relSizeAnchor xmlns:cdr="http://schemas.openxmlformats.org/drawingml/2006/chartDrawing">
    <cdr:from>
      <cdr:x>0.3188</cdr:x>
      <cdr:y>0.20242</cdr:y>
    </cdr:from>
    <cdr:to>
      <cdr:x>0.34362</cdr:x>
      <cdr:y>0.24318</cdr:y>
    </cdr:to>
    <cdr:sp macro="" textlink="">
      <cdr:nvSpPr>
        <cdr:cNvPr id="20" name="TextBox 1">
          <a:extLst xmlns:a="http://schemas.openxmlformats.org/drawingml/2006/main">
            <a:ext uri="{FF2B5EF4-FFF2-40B4-BE49-F238E27FC236}">
              <a16:creationId xmlns:a16="http://schemas.microsoft.com/office/drawing/2014/main" id="{5138C221-3950-430C-878F-68EE48827039}"/>
            </a:ext>
          </a:extLst>
        </cdr:cNvPr>
        <cdr:cNvSpPr txBox="1"/>
      </cdr:nvSpPr>
      <cdr:spPr>
        <a:xfrm xmlns:a="http://schemas.openxmlformats.org/drawingml/2006/main">
          <a:off x="2753518" y="1271191"/>
          <a:ext cx="214313" cy="2559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/>
            <a:t>10</a:t>
          </a:r>
        </a:p>
      </cdr:txBody>
    </cdr:sp>
  </cdr:relSizeAnchor>
  <cdr:relSizeAnchor xmlns:cdr="http://schemas.openxmlformats.org/drawingml/2006/chartDrawing">
    <cdr:from>
      <cdr:x>0.27538</cdr:x>
      <cdr:y>0.17777</cdr:y>
    </cdr:from>
    <cdr:to>
      <cdr:x>0.30019</cdr:x>
      <cdr:y>0.21853</cdr:y>
    </cdr:to>
    <cdr:sp macro="" textlink="">
      <cdr:nvSpPr>
        <cdr:cNvPr id="21" name="TextBox 1">
          <a:extLst xmlns:a="http://schemas.openxmlformats.org/drawingml/2006/main">
            <a:ext uri="{FF2B5EF4-FFF2-40B4-BE49-F238E27FC236}">
              <a16:creationId xmlns:a16="http://schemas.microsoft.com/office/drawing/2014/main" id="{5138C221-3950-430C-878F-68EE48827039}"/>
            </a:ext>
          </a:extLst>
        </cdr:cNvPr>
        <cdr:cNvSpPr txBox="1"/>
      </cdr:nvSpPr>
      <cdr:spPr>
        <a:xfrm xmlns:a="http://schemas.openxmlformats.org/drawingml/2006/main">
          <a:off x="2378471" y="1116409"/>
          <a:ext cx="214313" cy="2559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/>
            <a:t>11</a:t>
          </a:r>
        </a:p>
      </cdr:txBody>
    </cdr:sp>
  </cdr:relSizeAnchor>
  <cdr:relSizeAnchor xmlns:cdr="http://schemas.openxmlformats.org/drawingml/2006/chartDrawing">
    <cdr:from>
      <cdr:x>0.24643</cdr:x>
      <cdr:y>0.15881</cdr:y>
    </cdr:from>
    <cdr:to>
      <cdr:x>0.27124</cdr:x>
      <cdr:y>0.19957</cdr:y>
    </cdr:to>
    <cdr:sp macro="" textlink="">
      <cdr:nvSpPr>
        <cdr:cNvPr id="22" name="TextBox 1">
          <a:extLst xmlns:a="http://schemas.openxmlformats.org/drawingml/2006/main">
            <a:ext uri="{FF2B5EF4-FFF2-40B4-BE49-F238E27FC236}">
              <a16:creationId xmlns:a16="http://schemas.microsoft.com/office/drawing/2014/main" id="{5138C221-3950-430C-878F-68EE48827039}"/>
            </a:ext>
          </a:extLst>
        </cdr:cNvPr>
        <cdr:cNvSpPr txBox="1"/>
      </cdr:nvSpPr>
      <cdr:spPr>
        <a:xfrm xmlns:a="http://schemas.openxmlformats.org/drawingml/2006/main">
          <a:off x="2128441" y="997346"/>
          <a:ext cx="214313" cy="2559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/>
            <a:t>12</a:t>
          </a:r>
        </a:p>
      </cdr:txBody>
    </cdr:sp>
  </cdr:relSizeAnchor>
  <cdr:relSizeAnchor xmlns:cdr="http://schemas.openxmlformats.org/drawingml/2006/chartDrawing">
    <cdr:from>
      <cdr:x>0.22437</cdr:x>
      <cdr:y>0.1427</cdr:y>
    </cdr:from>
    <cdr:to>
      <cdr:x>0.24919</cdr:x>
      <cdr:y>0.18346</cdr:y>
    </cdr:to>
    <cdr:sp macro="" textlink="">
      <cdr:nvSpPr>
        <cdr:cNvPr id="23" name="TextBox 1">
          <a:extLst xmlns:a="http://schemas.openxmlformats.org/drawingml/2006/main">
            <a:ext uri="{FF2B5EF4-FFF2-40B4-BE49-F238E27FC236}">
              <a16:creationId xmlns:a16="http://schemas.microsoft.com/office/drawing/2014/main" id="{5138C221-3950-430C-878F-68EE48827039}"/>
            </a:ext>
          </a:extLst>
        </cdr:cNvPr>
        <cdr:cNvSpPr txBox="1"/>
      </cdr:nvSpPr>
      <cdr:spPr>
        <a:xfrm xmlns:a="http://schemas.openxmlformats.org/drawingml/2006/main">
          <a:off x="1937941" y="896144"/>
          <a:ext cx="214313" cy="2559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/>
            <a:t>13</a:t>
          </a:r>
        </a:p>
      </cdr:txBody>
    </cdr:sp>
  </cdr:relSizeAnchor>
  <cdr:relSizeAnchor xmlns:cdr="http://schemas.openxmlformats.org/drawingml/2006/chartDrawing">
    <cdr:from>
      <cdr:x>0.20576</cdr:x>
      <cdr:y>0.12563</cdr:y>
    </cdr:from>
    <cdr:to>
      <cdr:x>0.23058</cdr:x>
      <cdr:y>0.1664</cdr:y>
    </cdr:to>
    <cdr:sp macro="" textlink="">
      <cdr:nvSpPr>
        <cdr:cNvPr id="24" name="TextBox 1">
          <a:extLst xmlns:a="http://schemas.openxmlformats.org/drawingml/2006/main">
            <a:ext uri="{FF2B5EF4-FFF2-40B4-BE49-F238E27FC236}">
              <a16:creationId xmlns:a16="http://schemas.microsoft.com/office/drawing/2014/main" id="{5138C221-3950-430C-878F-68EE48827039}"/>
            </a:ext>
          </a:extLst>
        </cdr:cNvPr>
        <cdr:cNvSpPr txBox="1"/>
      </cdr:nvSpPr>
      <cdr:spPr>
        <a:xfrm xmlns:a="http://schemas.openxmlformats.org/drawingml/2006/main">
          <a:off x="1777205" y="788987"/>
          <a:ext cx="214313" cy="2559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/>
            <a:t>14</a:t>
          </a:r>
        </a:p>
      </cdr:txBody>
    </cdr:sp>
  </cdr:relSizeAnchor>
  <cdr:relSizeAnchor xmlns:cdr="http://schemas.openxmlformats.org/drawingml/2006/chartDrawing">
    <cdr:from>
      <cdr:x>0.18509</cdr:x>
      <cdr:y>0.0972</cdr:y>
    </cdr:from>
    <cdr:to>
      <cdr:x>0.2099</cdr:x>
      <cdr:y>0.13796</cdr:y>
    </cdr:to>
    <cdr:sp macro="" textlink="">
      <cdr:nvSpPr>
        <cdr:cNvPr id="25" name="TextBox 1">
          <a:extLst xmlns:a="http://schemas.openxmlformats.org/drawingml/2006/main">
            <a:ext uri="{FF2B5EF4-FFF2-40B4-BE49-F238E27FC236}">
              <a16:creationId xmlns:a16="http://schemas.microsoft.com/office/drawing/2014/main" id="{5138C221-3950-430C-878F-68EE48827039}"/>
            </a:ext>
          </a:extLst>
        </cdr:cNvPr>
        <cdr:cNvSpPr txBox="1"/>
      </cdr:nvSpPr>
      <cdr:spPr>
        <a:xfrm xmlns:a="http://schemas.openxmlformats.org/drawingml/2006/main">
          <a:off x="1598613" y="610394"/>
          <a:ext cx="214313" cy="2559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/>
            <a:t>16</a:t>
          </a:r>
        </a:p>
      </cdr:txBody>
    </cdr:sp>
  </cdr:relSizeAnchor>
  <cdr:relSizeAnchor xmlns:cdr="http://schemas.openxmlformats.org/drawingml/2006/chartDrawing">
    <cdr:from>
      <cdr:x>0.15821</cdr:x>
      <cdr:y>0.05549</cdr:y>
    </cdr:from>
    <cdr:to>
      <cdr:x>0.18302</cdr:x>
      <cdr:y>0.09625</cdr:y>
    </cdr:to>
    <cdr:sp macro="" textlink="">
      <cdr:nvSpPr>
        <cdr:cNvPr id="26" name="TextBox 1">
          <a:extLst xmlns:a="http://schemas.openxmlformats.org/drawingml/2006/main">
            <a:ext uri="{FF2B5EF4-FFF2-40B4-BE49-F238E27FC236}">
              <a16:creationId xmlns:a16="http://schemas.microsoft.com/office/drawing/2014/main" id="{5138C221-3950-430C-878F-68EE48827039}"/>
            </a:ext>
          </a:extLst>
        </cdr:cNvPr>
        <cdr:cNvSpPr txBox="1"/>
      </cdr:nvSpPr>
      <cdr:spPr>
        <a:xfrm xmlns:a="http://schemas.openxmlformats.org/drawingml/2006/main">
          <a:off x="1366440" y="348456"/>
          <a:ext cx="214313" cy="2559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/>
            <a:t>18</a:t>
          </a:r>
        </a:p>
      </cdr:txBody>
    </cdr:sp>
  </cdr:relSizeAnchor>
  <cdr:relSizeAnchor xmlns:cdr="http://schemas.openxmlformats.org/drawingml/2006/chartDrawing">
    <cdr:from>
      <cdr:x>0.18652</cdr:x>
      <cdr:y>0.24887</cdr:y>
    </cdr:from>
    <cdr:to>
      <cdr:x>0.32128</cdr:x>
      <cdr:y>0.61262</cdr:y>
    </cdr:to>
    <cdr:cxnSp macro="">
      <cdr:nvCxnSpPr>
        <cdr:cNvPr id="27" name="Straight Connector 26">
          <a:extLst xmlns:a="http://schemas.openxmlformats.org/drawingml/2006/main">
            <a:ext uri="{FF2B5EF4-FFF2-40B4-BE49-F238E27FC236}">
              <a16:creationId xmlns:a16="http://schemas.microsoft.com/office/drawing/2014/main" id="{6FA055CF-B318-4504-8411-E19DBD50F22D}"/>
            </a:ext>
          </a:extLst>
        </cdr:cNvPr>
        <cdr:cNvCxnSpPr/>
      </cdr:nvCxnSpPr>
      <cdr:spPr>
        <a:xfrm xmlns:a="http://schemas.openxmlformats.org/drawingml/2006/main" flipV="1">
          <a:off x="1610967" y="1562896"/>
          <a:ext cx="1163944" cy="2284376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0.17645</cdr:x>
      <cdr:y>0.22422</cdr:y>
    </cdr:from>
    <cdr:to>
      <cdr:x>0.27992</cdr:x>
      <cdr:y>0.59613</cdr:y>
    </cdr:to>
    <cdr:cxnSp macro="">
      <cdr:nvCxnSpPr>
        <cdr:cNvPr id="28" name="Straight Connector 27">
          <a:extLst xmlns:a="http://schemas.openxmlformats.org/drawingml/2006/main">
            <a:ext uri="{FF2B5EF4-FFF2-40B4-BE49-F238E27FC236}">
              <a16:creationId xmlns:a16="http://schemas.microsoft.com/office/drawing/2014/main" id="{1F2ADC36-5617-4758-8071-B6D6C1C58D8D}"/>
            </a:ext>
          </a:extLst>
        </cdr:cNvPr>
        <cdr:cNvCxnSpPr/>
      </cdr:nvCxnSpPr>
      <cdr:spPr>
        <a:xfrm xmlns:a="http://schemas.openxmlformats.org/drawingml/2006/main" flipV="1">
          <a:off x="1524000" y="1408116"/>
          <a:ext cx="893723" cy="2335623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0.16158</cdr:x>
      <cdr:y>0.20191</cdr:y>
    </cdr:from>
    <cdr:to>
      <cdr:x>0.25502</cdr:x>
      <cdr:y>0.56382</cdr:y>
    </cdr:to>
    <cdr:cxnSp macro="">
      <cdr:nvCxnSpPr>
        <cdr:cNvPr id="30" name="Straight Connector 29">
          <a:extLst xmlns:a="http://schemas.openxmlformats.org/drawingml/2006/main">
            <a:ext uri="{FF2B5EF4-FFF2-40B4-BE49-F238E27FC236}">
              <a16:creationId xmlns:a16="http://schemas.microsoft.com/office/drawing/2014/main" id="{C4CF98E1-017F-470D-AFF1-73D61A622EF7}"/>
            </a:ext>
          </a:extLst>
        </cdr:cNvPr>
        <cdr:cNvCxnSpPr/>
      </cdr:nvCxnSpPr>
      <cdr:spPr>
        <a:xfrm xmlns:a="http://schemas.openxmlformats.org/drawingml/2006/main" flipV="1">
          <a:off x="1395620" y="1268018"/>
          <a:ext cx="807036" cy="2272797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0.15487</cdr:x>
      <cdr:y>0.17777</cdr:y>
    </cdr:from>
    <cdr:to>
      <cdr:x>0.23265</cdr:x>
      <cdr:y>0.55129</cdr:y>
    </cdr:to>
    <cdr:cxnSp macro="">
      <cdr:nvCxnSpPr>
        <cdr:cNvPr id="33" name="Straight Connector 32">
          <a:extLst xmlns:a="http://schemas.openxmlformats.org/drawingml/2006/main">
            <a:ext uri="{FF2B5EF4-FFF2-40B4-BE49-F238E27FC236}">
              <a16:creationId xmlns:a16="http://schemas.microsoft.com/office/drawing/2014/main" id="{B6F8A17D-8E5D-4CC8-B8A0-78E7BDF06B24}"/>
            </a:ext>
          </a:extLst>
        </cdr:cNvPr>
        <cdr:cNvCxnSpPr/>
      </cdr:nvCxnSpPr>
      <cdr:spPr>
        <a:xfrm xmlns:a="http://schemas.openxmlformats.org/drawingml/2006/main" flipV="1">
          <a:off x="1337641" y="1116411"/>
          <a:ext cx="671738" cy="2345719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0.14768</cdr:x>
      <cdr:y>0.1626</cdr:y>
    </cdr:from>
    <cdr:to>
      <cdr:x>0.21302</cdr:x>
      <cdr:y>0.52953</cdr:y>
    </cdr:to>
    <cdr:cxnSp macro="">
      <cdr:nvCxnSpPr>
        <cdr:cNvPr id="35" name="Straight Connector 34">
          <a:extLst xmlns:a="http://schemas.openxmlformats.org/drawingml/2006/main">
            <a:ext uri="{FF2B5EF4-FFF2-40B4-BE49-F238E27FC236}">
              <a16:creationId xmlns:a16="http://schemas.microsoft.com/office/drawing/2014/main" id="{E537DE04-BF46-4626-8E90-9B2D76A51E27}"/>
            </a:ext>
          </a:extLst>
        </cdr:cNvPr>
        <cdr:cNvCxnSpPr/>
      </cdr:nvCxnSpPr>
      <cdr:spPr>
        <a:xfrm xmlns:a="http://schemas.openxmlformats.org/drawingml/2006/main" flipV="1">
          <a:off x="1275522" y="1021160"/>
          <a:ext cx="564391" cy="2304307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0.13809</cdr:x>
      <cdr:y>0.12848</cdr:y>
    </cdr:from>
    <cdr:to>
      <cdr:x>0.18408</cdr:x>
      <cdr:y>0.49722</cdr:y>
    </cdr:to>
    <cdr:cxnSp macro="">
      <cdr:nvCxnSpPr>
        <cdr:cNvPr id="36" name="Straight Connector 35">
          <a:extLst xmlns:a="http://schemas.openxmlformats.org/drawingml/2006/main">
            <a:ext uri="{FF2B5EF4-FFF2-40B4-BE49-F238E27FC236}">
              <a16:creationId xmlns:a16="http://schemas.microsoft.com/office/drawing/2014/main" id="{E537DE04-BF46-4626-8E90-9B2D76A51E27}"/>
            </a:ext>
          </a:extLst>
        </cdr:cNvPr>
        <cdr:cNvCxnSpPr/>
      </cdr:nvCxnSpPr>
      <cdr:spPr>
        <a:xfrm xmlns:a="http://schemas.openxmlformats.org/drawingml/2006/main" flipV="1">
          <a:off x="1192696" y="806848"/>
          <a:ext cx="397186" cy="2315695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0.12338</cdr:x>
      <cdr:y>0.10004</cdr:y>
    </cdr:from>
    <cdr:to>
      <cdr:x>0.16616</cdr:x>
      <cdr:y>0.43605</cdr:y>
    </cdr:to>
    <cdr:cxnSp macro="">
      <cdr:nvCxnSpPr>
        <cdr:cNvPr id="44" name="Straight Connector 43">
          <a:extLst xmlns:a="http://schemas.openxmlformats.org/drawingml/2006/main">
            <a:ext uri="{FF2B5EF4-FFF2-40B4-BE49-F238E27FC236}">
              <a16:creationId xmlns:a16="http://schemas.microsoft.com/office/drawing/2014/main" id="{E537DE04-BF46-4626-8E90-9B2D76A51E27}"/>
            </a:ext>
          </a:extLst>
        </cdr:cNvPr>
        <cdr:cNvCxnSpPr/>
      </cdr:nvCxnSpPr>
      <cdr:spPr>
        <a:xfrm xmlns:a="http://schemas.openxmlformats.org/drawingml/2006/main" flipV="1">
          <a:off x="1065609" y="628253"/>
          <a:ext cx="369491" cy="2110184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estvirginiauniversity-my.sharepoint.com/personal/jaschuler_mail_wvu_edu/Documents/udrive/maple%20syrup/acer2/stand%20devlopment_stockin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Chart1"/>
      <sheetName val="Chart2"/>
      <sheetName val="Sheet2"/>
    </sheetNames>
    <sheetDataSet>
      <sheetData sheetId="0"/>
      <sheetData sheetId="1" refreshError="1"/>
      <sheetData sheetId="2" refreshError="1"/>
      <sheetData sheetId="3">
        <row r="4">
          <cell r="A4">
            <v>94.643368832583946</v>
          </cell>
          <cell r="B4">
            <v>690</v>
          </cell>
          <cell r="C4">
            <v>51.542116925116972</v>
          </cell>
          <cell r="D4">
            <v>382</v>
          </cell>
        </row>
        <row r="5">
          <cell r="A5">
            <v>100.46313592539799</v>
          </cell>
          <cell r="B5">
            <v>515</v>
          </cell>
          <cell r="C5">
            <v>56.776000355029865</v>
          </cell>
          <cell r="D5">
            <v>290</v>
          </cell>
          <cell r="E5">
            <v>37.400739413536286</v>
          </cell>
          <cell r="F5">
            <v>188</v>
          </cell>
        </row>
        <row r="6">
          <cell r="A6">
            <v>106.04973743977489</v>
          </cell>
          <cell r="B6">
            <v>395</v>
          </cell>
          <cell r="C6">
            <v>61.873034535780555</v>
          </cell>
          <cell r="D6">
            <v>227</v>
          </cell>
        </row>
        <row r="7">
          <cell r="A7">
            <v>111.06060939879212</v>
          </cell>
          <cell r="B7">
            <v>315</v>
          </cell>
          <cell r="C7">
            <v>66.10542277764047</v>
          </cell>
          <cell r="D7">
            <v>188</v>
          </cell>
          <cell r="E7">
            <v>46.375140675396032</v>
          </cell>
          <cell r="F7">
            <v>130</v>
          </cell>
        </row>
        <row r="8">
          <cell r="A8">
            <v>115.31397465219254</v>
          </cell>
          <cell r="B8">
            <v>262</v>
          </cell>
          <cell r="C8">
            <v>70.739187317092998</v>
          </cell>
          <cell r="D8">
            <v>155</v>
          </cell>
        </row>
        <row r="9">
          <cell r="A9">
            <v>119.27773905395247</v>
          </cell>
          <cell r="B9">
            <v>222</v>
          </cell>
          <cell r="C9">
            <v>73.871611486876873</v>
          </cell>
          <cell r="D9">
            <v>137</v>
          </cell>
          <cell r="E9">
            <v>53.419560950504895</v>
          </cell>
          <cell r="F9">
            <v>102</v>
          </cell>
        </row>
        <row r="10">
          <cell r="A10">
            <v>123.79764196245399</v>
          </cell>
          <cell r="B10">
            <v>185</v>
          </cell>
          <cell r="C10">
            <v>77.388044878031863</v>
          </cell>
          <cell r="D10">
            <v>120</v>
          </cell>
        </row>
        <row r="11">
          <cell r="A11">
            <v>127.19626011277155</v>
          </cell>
          <cell r="B11">
            <v>162</v>
          </cell>
          <cell r="C11">
            <v>81.650834235125544</v>
          </cell>
          <cell r="D11">
            <v>103</v>
          </cell>
          <cell r="E11">
            <v>61.547830913124358</v>
          </cell>
          <cell r="F11">
            <v>80</v>
          </cell>
        </row>
        <row r="12">
          <cell r="A12">
            <v>130.85029501719416</v>
          </cell>
          <cell r="B12">
            <v>141</v>
          </cell>
          <cell r="C12">
            <v>84.630903486199642</v>
          </cell>
          <cell r="D12">
            <v>93</v>
          </cell>
        </row>
        <row r="13">
          <cell r="A13">
            <v>134.10524455706076</v>
          </cell>
          <cell r="B13">
            <v>125</v>
          </cell>
          <cell r="C13">
            <v>88.078534862247466</v>
          </cell>
          <cell r="D13">
            <v>83</v>
          </cell>
          <cell r="E13">
            <v>69.468149060169154</v>
          </cell>
          <cell r="F13">
            <v>65</v>
          </cell>
        </row>
        <row r="15">
          <cell r="A15">
            <v>140.3509656790516</v>
          </cell>
          <cell r="B15">
            <v>100</v>
          </cell>
          <cell r="C15">
            <v>93.505483485870741</v>
          </cell>
          <cell r="D15">
            <v>70</v>
          </cell>
          <cell r="E15">
            <v>78.245862558409556</v>
          </cell>
          <cell r="F15">
            <v>53</v>
          </cell>
        </row>
        <row r="17">
          <cell r="A17">
            <v>145.78856938794391</v>
          </cell>
          <cell r="B17">
            <v>83</v>
          </cell>
          <cell r="C17">
            <v>101.76517603534278</v>
          </cell>
          <cell r="D17">
            <v>55</v>
          </cell>
          <cell r="E17">
            <v>82.899244574686136</v>
          </cell>
          <cell r="F17">
            <v>48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C43255-5D38-4C1D-AE48-7455BCE780F8}">
  <dimension ref="A1:G10"/>
  <sheetViews>
    <sheetView workbookViewId="0">
      <selection activeCell="H16" sqref="H16"/>
    </sheetView>
  </sheetViews>
  <sheetFormatPr defaultRowHeight="15" x14ac:dyDescent="0.25"/>
  <sheetData>
    <row r="1" spans="1:7" x14ac:dyDescent="0.25">
      <c r="A1" t="s">
        <v>46</v>
      </c>
      <c r="G1" t="s">
        <v>50</v>
      </c>
    </row>
    <row r="3" spans="1:7" x14ac:dyDescent="0.25">
      <c r="A3" t="s">
        <v>48</v>
      </c>
    </row>
    <row r="5" spans="1:7" x14ac:dyDescent="0.25">
      <c r="A5" t="s">
        <v>49</v>
      </c>
    </row>
    <row r="7" spans="1:7" x14ac:dyDescent="0.25">
      <c r="A7" t="s">
        <v>43</v>
      </c>
    </row>
    <row r="10" spans="1:7" x14ac:dyDescent="0.25">
      <c r="A10" t="s">
        <v>45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8EA0A0-A383-4F8B-BDCC-AEA97B447FDA}">
  <dimension ref="A1:P47"/>
  <sheetViews>
    <sheetView tabSelected="1" view="pageBreakPreview" topLeftCell="A13" zoomScaleNormal="80" zoomScaleSheetLayoutView="100" workbookViewId="0">
      <selection activeCell="L1" sqref="L1"/>
    </sheetView>
  </sheetViews>
  <sheetFormatPr defaultRowHeight="15" x14ac:dyDescent="0.25"/>
  <cols>
    <col min="1" max="1" width="26.5703125" customWidth="1"/>
    <col min="2" max="2" width="9.5703125" bestFit="1" customWidth="1"/>
    <col min="4" max="4" width="9.5703125" customWidth="1"/>
    <col min="6" max="6" width="11.42578125" customWidth="1"/>
    <col min="7" max="7" width="11.5703125" customWidth="1"/>
    <col min="8" max="8" width="11.42578125" customWidth="1"/>
    <col min="9" max="9" width="9" customWidth="1"/>
  </cols>
  <sheetData>
    <row r="1" spans="1:16" ht="45.75" thickTop="1" x14ac:dyDescent="0.25">
      <c r="A1" s="22" t="s">
        <v>24</v>
      </c>
      <c r="B1" s="23"/>
      <c r="C1" s="23"/>
      <c r="D1" s="24"/>
      <c r="F1" s="16" t="s">
        <v>25</v>
      </c>
      <c r="G1" s="16" t="s">
        <v>26</v>
      </c>
      <c r="H1" s="16" t="s">
        <v>27</v>
      </c>
      <c r="I1" s="16" t="s">
        <v>28</v>
      </c>
      <c r="J1" s="16" t="s">
        <v>30</v>
      </c>
      <c r="K1" s="16" t="s">
        <v>29</v>
      </c>
      <c r="L1" s="16"/>
    </row>
    <row r="2" spans="1:16" x14ac:dyDescent="0.25">
      <c r="A2" s="25" t="s">
        <v>39</v>
      </c>
      <c r="B2" s="14">
        <v>0.05</v>
      </c>
      <c r="C2" s="21" t="s">
        <v>16</v>
      </c>
      <c r="D2" s="26"/>
      <c r="F2" s="11">
        <f>IF(B2="","",'FIXED PLOTS'!U56)</f>
        <v>180</v>
      </c>
      <c r="G2" s="11">
        <f>IF(B2="","",'FIXED PLOTS'!AF57)</f>
        <v>104.71680000000001</v>
      </c>
      <c r="H2" s="11">
        <f>IF(B2="","",'FIXED PLOTS'!BM57)</f>
        <v>64.879153333333335</v>
      </c>
      <c r="I2" s="11">
        <f>IF(B2="","",SUM('FIXED PLOTS'!BE41:BF55))</f>
        <v>56.30640666666666</v>
      </c>
      <c r="J2" s="14">
        <f>IF(B2="","",SQRT((SUM('FIXED PLOTS'!X41:Y55)/(SUM('FIXED PLOTS'!M41:N55)))/0.005454))</f>
        <v>10.103809010553354</v>
      </c>
      <c r="K2" s="14">
        <f>IF(B2="","",SQRT(('FIXED PLOTS'!AF57/'FIXED PLOTS'!U56)/0.005454))</f>
        <v>10.327955589886447</v>
      </c>
    </row>
    <row r="3" spans="1:16" x14ac:dyDescent="0.25">
      <c r="A3" s="27" t="s">
        <v>40</v>
      </c>
      <c r="B3" s="15"/>
      <c r="C3" s="21" t="s">
        <v>17</v>
      </c>
      <c r="D3" s="26"/>
      <c r="F3" s="12" t="str">
        <f>IF(B3="","",'BAF PLOTS (2)'!U57)</f>
        <v/>
      </c>
      <c r="G3" s="12" t="str">
        <f>IF(B3="","",'BAF PLOTS (2)'!AF57)</f>
        <v/>
      </c>
      <c r="H3" s="12" t="str">
        <f>IF(B3="","",'BAF PLOTS (2)'!BM57)</f>
        <v/>
      </c>
      <c r="I3" s="13" t="str">
        <f>IF(B3="","",SUM('BAF PLOTS (2)'!BE41:BF55))</f>
        <v/>
      </c>
      <c r="J3" s="17" t="str">
        <f>IF(B3="","",SQRT((SUM('BAF PLOTS (2)'!X41:Y55)/(SUM('BAF PLOTS (2)'!M41:N55)))/0.005454))</f>
        <v/>
      </c>
      <c r="K3" s="17" t="str">
        <f>IF(B3="","",SQRT(('BAF PLOTS (2)'!AF57/'BAF PLOTS (2)'!U57)/0.005454))</f>
        <v/>
      </c>
    </row>
    <row r="4" spans="1:16" x14ac:dyDescent="0.25">
      <c r="A4" s="28" t="s">
        <v>15</v>
      </c>
      <c r="B4" s="1">
        <v>3</v>
      </c>
      <c r="C4" s="21"/>
      <c r="D4" s="26"/>
    </row>
    <row r="5" spans="1:16" x14ac:dyDescent="0.25">
      <c r="A5" s="29"/>
      <c r="B5" s="21"/>
      <c r="C5" s="21"/>
      <c r="D5" s="26"/>
    </row>
    <row r="6" spans="1:16" ht="15.75" thickBot="1" x14ac:dyDescent="0.3">
      <c r="A6" s="30"/>
      <c r="B6" s="31"/>
      <c r="C6" s="31"/>
      <c r="D6" s="32"/>
    </row>
    <row r="7" spans="1:16" ht="15.75" thickTop="1" x14ac:dyDescent="0.25">
      <c r="A7" s="33" t="s">
        <v>35</v>
      </c>
    </row>
    <row r="9" spans="1:16" x14ac:dyDescent="0.25">
      <c r="A9" t="s">
        <v>44</v>
      </c>
      <c r="B9" s="2" t="s">
        <v>25</v>
      </c>
      <c r="C9" s="2" t="s">
        <v>34</v>
      </c>
    </row>
    <row r="10" spans="1:16" x14ac:dyDescent="0.25">
      <c r="B10" s="18">
        <f>IF(F2="",F3,F2)</f>
        <v>180</v>
      </c>
      <c r="C10">
        <f>IF(G2="",G3,G2)</f>
        <v>104.71680000000001</v>
      </c>
    </row>
    <row r="15" spans="1:16" x14ac:dyDescent="0.25">
      <c r="M15" s="39" t="s">
        <v>41</v>
      </c>
      <c r="N15" s="39"/>
      <c r="O15" s="39"/>
      <c r="P15" s="39"/>
    </row>
    <row r="16" spans="1:16" ht="15" customHeight="1" x14ac:dyDescent="0.25">
      <c r="M16" s="40" t="s">
        <v>47</v>
      </c>
      <c r="N16" s="40"/>
      <c r="O16" s="40"/>
      <c r="P16" s="40"/>
    </row>
    <row r="17" spans="13:16" x14ac:dyDescent="0.25">
      <c r="M17" s="40"/>
      <c r="N17" s="40"/>
      <c r="O17" s="40"/>
      <c r="P17" s="40"/>
    </row>
    <row r="18" spans="13:16" x14ac:dyDescent="0.25">
      <c r="M18" s="40"/>
      <c r="N18" s="40"/>
      <c r="O18" s="40"/>
      <c r="P18" s="40"/>
    </row>
    <row r="19" spans="13:16" x14ac:dyDescent="0.25">
      <c r="M19" s="40"/>
      <c r="N19" s="40"/>
      <c r="O19" s="40"/>
      <c r="P19" s="40"/>
    </row>
    <row r="20" spans="13:16" x14ac:dyDescent="0.25">
      <c r="M20" s="40"/>
      <c r="N20" s="40"/>
      <c r="O20" s="40"/>
      <c r="P20" s="40"/>
    </row>
    <row r="21" spans="13:16" x14ac:dyDescent="0.25">
      <c r="M21" s="40"/>
      <c r="N21" s="40"/>
      <c r="O21" s="40"/>
      <c r="P21" s="40"/>
    </row>
    <row r="22" spans="13:16" x14ac:dyDescent="0.25">
      <c r="M22" s="40"/>
      <c r="N22" s="40"/>
      <c r="O22" s="40"/>
      <c r="P22" s="40"/>
    </row>
    <row r="47" spans="10:10" x14ac:dyDescent="0.25">
      <c r="J47" t="s">
        <v>42</v>
      </c>
    </row>
  </sheetData>
  <mergeCells count="1">
    <mergeCell ref="M16:P22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F09B5A-FE66-45FD-9700-53F858356696}">
  <dimension ref="A1:J37"/>
  <sheetViews>
    <sheetView workbookViewId="0">
      <selection activeCell="D11" sqref="D11"/>
    </sheetView>
  </sheetViews>
  <sheetFormatPr defaultRowHeight="15" x14ac:dyDescent="0.25"/>
  <cols>
    <col min="7" max="7" width="9.7109375" customWidth="1"/>
  </cols>
  <sheetData>
    <row r="1" spans="1:10" x14ac:dyDescent="0.25">
      <c r="A1" s="34" t="s">
        <v>37</v>
      </c>
      <c r="B1" s="34"/>
      <c r="C1" s="34"/>
      <c r="D1" s="34"/>
      <c r="E1" s="34"/>
      <c r="F1" s="34"/>
    </row>
    <row r="3" spans="1:10" x14ac:dyDescent="0.25">
      <c r="A3" t="s">
        <v>38</v>
      </c>
    </row>
    <row r="4" spans="1:10" ht="30" x14ac:dyDescent="0.25">
      <c r="A4" t="s">
        <v>0</v>
      </c>
      <c r="B4" s="8" t="s">
        <v>5</v>
      </c>
      <c r="C4" s="8" t="s">
        <v>23</v>
      </c>
      <c r="D4" s="8" t="s">
        <v>1</v>
      </c>
      <c r="E4" s="8" t="s">
        <v>2</v>
      </c>
      <c r="F4" s="8" t="s">
        <v>3</v>
      </c>
      <c r="G4" s="8" t="s">
        <v>4</v>
      </c>
      <c r="H4" s="8" t="s">
        <v>6</v>
      </c>
      <c r="I4" s="8" t="s">
        <v>11</v>
      </c>
      <c r="J4" s="8" t="s">
        <v>12</v>
      </c>
    </row>
    <row r="5" spans="1:10" x14ac:dyDescent="0.25">
      <c r="A5">
        <v>2</v>
      </c>
      <c r="B5" s="14"/>
      <c r="C5" s="14"/>
      <c r="D5" s="14"/>
      <c r="E5" s="14"/>
      <c r="F5" s="14"/>
      <c r="G5" s="14"/>
      <c r="H5" s="14"/>
      <c r="I5" s="14"/>
      <c r="J5" s="14"/>
    </row>
    <row r="6" spans="1:10" x14ac:dyDescent="0.25">
      <c r="A6">
        <v>4</v>
      </c>
      <c r="B6" s="14"/>
      <c r="C6" s="14"/>
      <c r="D6" s="14"/>
      <c r="E6" s="14"/>
      <c r="F6" s="14"/>
      <c r="G6" s="14"/>
      <c r="H6" s="14"/>
      <c r="I6" s="14"/>
      <c r="J6" s="14"/>
    </row>
    <row r="7" spans="1:10" x14ac:dyDescent="0.25">
      <c r="A7">
        <v>6</v>
      </c>
      <c r="B7" s="14"/>
      <c r="C7" s="14">
        <v>2</v>
      </c>
      <c r="D7" s="14"/>
      <c r="E7" s="14"/>
      <c r="F7" s="14"/>
      <c r="G7" s="14"/>
      <c r="H7" s="14"/>
      <c r="I7" s="14"/>
      <c r="J7" s="14"/>
    </row>
    <row r="8" spans="1:10" x14ac:dyDescent="0.25">
      <c r="A8">
        <v>8</v>
      </c>
      <c r="B8" s="14"/>
      <c r="C8" s="14">
        <v>8</v>
      </c>
      <c r="D8" s="14"/>
      <c r="E8" s="14"/>
      <c r="F8" s="14"/>
      <c r="G8" s="14"/>
      <c r="H8" s="14"/>
      <c r="I8" s="14"/>
      <c r="J8" s="14"/>
    </row>
    <row r="9" spans="1:10" x14ac:dyDescent="0.25">
      <c r="A9">
        <v>10</v>
      </c>
      <c r="B9" s="14"/>
      <c r="C9" s="14">
        <v>6</v>
      </c>
      <c r="D9" s="14">
        <v>1</v>
      </c>
      <c r="E9" s="14"/>
      <c r="F9" s="14"/>
      <c r="G9" s="14"/>
      <c r="H9" s="14"/>
      <c r="I9" s="14"/>
      <c r="J9" s="14"/>
    </row>
    <row r="10" spans="1:10" x14ac:dyDescent="0.25">
      <c r="A10">
        <v>12</v>
      </c>
      <c r="B10" s="14"/>
      <c r="C10" s="14">
        <v>4</v>
      </c>
      <c r="D10" s="14">
        <v>3</v>
      </c>
      <c r="E10" s="14"/>
      <c r="F10" s="14"/>
      <c r="G10" s="14"/>
      <c r="H10" s="14"/>
      <c r="I10" s="14"/>
      <c r="J10" s="14"/>
    </row>
    <row r="11" spans="1:10" x14ac:dyDescent="0.25">
      <c r="A11">
        <v>14</v>
      </c>
      <c r="B11" s="14"/>
      <c r="C11" s="14">
        <v>3</v>
      </c>
      <c r="D11" s="14"/>
      <c r="E11" s="14"/>
      <c r="F11" s="14"/>
      <c r="G11" s="14"/>
      <c r="H11" s="14"/>
      <c r="I11" s="14"/>
      <c r="J11" s="14"/>
    </row>
    <row r="12" spans="1:10" x14ac:dyDescent="0.25">
      <c r="A12">
        <v>16</v>
      </c>
      <c r="B12" s="14"/>
      <c r="C12" s="14"/>
      <c r="D12" s="14"/>
      <c r="E12" s="14"/>
      <c r="F12" s="14"/>
      <c r="G12" s="14"/>
      <c r="H12" s="14"/>
      <c r="I12" s="14"/>
      <c r="J12" s="14"/>
    </row>
    <row r="13" spans="1:10" x14ac:dyDescent="0.25">
      <c r="A13">
        <v>18</v>
      </c>
      <c r="B13" s="14"/>
      <c r="C13" s="14"/>
      <c r="D13" s="14"/>
      <c r="E13" s="14"/>
      <c r="F13" s="14"/>
      <c r="G13" s="14"/>
      <c r="H13" s="14"/>
      <c r="I13" s="14"/>
      <c r="J13" s="14"/>
    </row>
    <row r="14" spans="1:10" x14ac:dyDescent="0.25">
      <c r="A14">
        <v>20</v>
      </c>
      <c r="B14" s="14"/>
      <c r="C14" s="14"/>
      <c r="D14" s="14"/>
      <c r="E14" s="14"/>
      <c r="F14" s="14"/>
      <c r="G14" s="14"/>
      <c r="H14" s="14"/>
      <c r="I14" s="14"/>
      <c r="J14" s="14"/>
    </row>
    <row r="15" spans="1:10" x14ac:dyDescent="0.25">
      <c r="A15">
        <v>22</v>
      </c>
      <c r="B15" s="14"/>
      <c r="C15" s="14"/>
      <c r="D15" s="14"/>
      <c r="E15" s="14"/>
      <c r="F15" s="14"/>
      <c r="G15" s="14"/>
      <c r="H15" s="14"/>
      <c r="I15" s="14"/>
      <c r="J15" s="14"/>
    </row>
    <row r="16" spans="1:10" x14ac:dyDescent="0.25">
      <c r="A16">
        <v>24</v>
      </c>
      <c r="B16" s="14"/>
      <c r="C16" s="14"/>
      <c r="D16" s="14"/>
      <c r="E16" s="14"/>
      <c r="F16" s="14"/>
      <c r="G16" s="14"/>
      <c r="H16" s="14"/>
      <c r="I16" s="14"/>
      <c r="J16" s="14"/>
    </row>
    <row r="17" spans="1:10" x14ac:dyDescent="0.25">
      <c r="A17">
        <v>26</v>
      </c>
      <c r="B17" s="14"/>
      <c r="C17" s="14"/>
      <c r="D17" s="14"/>
      <c r="E17" s="14"/>
      <c r="F17" s="14"/>
      <c r="G17" s="14"/>
      <c r="H17" s="14"/>
      <c r="I17" s="14"/>
      <c r="J17" s="14"/>
    </row>
    <row r="18" spans="1:10" x14ac:dyDescent="0.25">
      <c r="A18">
        <v>28</v>
      </c>
      <c r="B18" s="14"/>
      <c r="C18" s="14"/>
      <c r="D18" s="14"/>
      <c r="E18" s="14"/>
      <c r="F18" s="14"/>
      <c r="G18" s="14"/>
      <c r="H18" s="14"/>
      <c r="I18" s="14"/>
      <c r="J18" s="14"/>
    </row>
    <row r="19" spans="1:10" x14ac:dyDescent="0.25">
      <c r="A19" t="s">
        <v>7</v>
      </c>
      <c r="B19" s="14"/>
      <c r="C19" s="14"/>
      <c r="D19" s="14"/>
      <c r="E19" s="14"/>
      <c r="F19" s="14"/>
      <c r="G19" s="14"/>
      <c r="H19" s="14"/>
      <c r="I19" s="14"/>
      <c r="J19" s="14"/>
    </row>
    <row r="22" spans="1:10" ht="30" x14ac:dyDescent="0.25">
      <c r="A22" t="s">
        <v>9</v>
      </c>
      <c r="B22" s="8" t="s">
        <v>5</v>
      </c>
      <c r="C22" s="8" t="s">
        <v>23</v>
      </c>
      <c r="D22" s="8" t="s">
        <v>1</v>
      </c>
      <c r="E22" s="8" t="s">
        <v>2</v>
      </c>
      <c r="F22" s="8" t="s">
        <v>3</v>
      </c>
      <c r="G22" s="8" t="s">
        <v>4</v>
      </c>
      <c r="H22" s="8" t="s">
        <v>6</v>
      </c>
      <c r="I22" s="8" t="s">
        <v>11</v>
      </c>
      <c r="J22" s="8" t="s">
        <v>12</v>
      </c>
    </row>
    <row r="23" spans="1:10" x14ac:dyDescent="0.25">
      <c r="A23">
        <v>2</v>
      </c>
      <c r="B23" s="14"/>
      <c r="C23" s="14"/>
      <c r="D23" s="14"/>
      <c r="E23" s="14"/>
      <c r="F23" s="14"/>
      <c r="G23" s="14"/>
      <c r="H23" s="14"/>
      <c r="I23" s="14"/>
      <c r="J23" s="14"/>
    </row>
    <row r="24" spans="1:10" x14ac:dyDescent="0.25">
      <c r="A24">
        <v>4</v>
      </c>
      <c r="B24" s="14"/>
      <c r="C24" s="14"/>
      <c r="D24" s="14"/>
      <c r="E24" s="14"/>
      <c r="F24" s="14"/>
      <c r="G24" s="14"/>
      <c r="H24" s="14"/>
      <c r="I24" s="14"/>
      <c r="J24" s="14"/>
    </row>
    <row r="25" spans="1:10" x14ac:dyDescent="0.25">
      <c r="A25">
        <v>6</v>
      </c>
      <c r="B25" s="14"/>
      <c r="C25" s="14"/>
      <c r="D25" s="14"/>
      <c r="E25" s="14"/>
      <c r="F25" s="14"/>
      <c r="G25" s="14"/>
      <c r="H25" s="14"/>
      <c r="I25" s="14"/>
      <c r="J25" s="14"/>
    </row>
    <row r="26" spans="1:10" x14ac:dyDescent="0.25">
      <c r="A26">
        <v>8</v>
      </c>
      <c r="B26" s="14"/>
      <c r="C26" s="14"/>
      <c r="D26" s="14"/>
      <c r="E26" s="14"/>
      <c r="F26" s="14"/>
      <c r="G26" s="14"/>
      <c r="H26" s="14"/>
      <c r="I26" s="14"/>
      <c r="J26" s="14"/>
    </row>
    <row r="27" spans="1:10" x14ac:dyDescent="0.25">
      <c r="A27">
        <v>10</v>
      </c>
      <c r="B27" s="14"/>
      <c r="C27" s="14"/>
      <c r="D27" s="14"/>
      <c r="E27" s="14"/>
      <c r="F27" s="14"/>
      <c r="G27" s="14"/>
      <c r="H27" s="14"/>
      <c r="I27" s="14"/>
      <c r="J27" s="14"/>
    </row>
    <row r="28" spans="1:10" x14ac:dyDescent="0.25">
      <c r="A28">
        <v>12</v>
      </c>
      <c r="B28" s="14"/>
      <c r="C28" s="14"/>
      <c r="D28" s="14"/>
      <c r="E28" s="14"/>
      <c r="F28" s="14"/>
      <c r="G28" s="14"/>
      <c r="H28" s="14"/>
      <c r="I28" s="14"/>
      <c r="J28" s="14"/>
    </row>
    <row r="29" spans="1:10" x14ac:dyDescent="0.25">
      <c r="A29">
        <v>14</v>
      </c>
      <c r="B29" s="14"/>
      <c r="C29" s="14"/>
      <c r="D29" s="14"/>
      <c r="E29" s="14"/>
      <c r="F29" s="14"/>
      <c r="G29" s="14"/>
      <c r="H29" s="14"/>
      <c r="I29" s="14"/>
      <c r="J29" s="14"/>
    </row>
    <row r="30" spans="1:10" x14ac:dyDescent="0.25">
      <c r="A30">
        <v>16</v>
      </c>
      <c r="B30" s="14"/>
      <c r="C30" s="14"/>
      <c r="D30" s="14"/>
      <c r="E30" s="14"/>
      <c r="F30" s="14"/>
      <c r="G30" s="14"/>
      <c r="H30" s="14"/>
      <c r="I30" s="14"/>
      <c r="J30" s="14"/>
    </row>
    <row r="31" spans="1:10" x14ac:dyDescent="0.25">
      <c r="A31">
        <v>18</v>
      </c>
      <c r="B31" s="14"/>
      <c r="C31" s="14"/>
      <c r="D31" s="14"/>
      <c r="E31" s="14"/>
      <c r="F31" s="14"/>
      <c r="G31" s="14"/>
      <c r="H31" s="14"/>
      <c r="I31" s="14"/>
      <c r="J31" s="14"/>
    </row>
    <row r="32" spans="1:10" x14ac:dyDescent="0.25">
      <c r="A32">
        <v>20</v>
      </c>
      <c r="B32" s="14"/>
      <c r="C32" s="14"/>
      <c r="D32" s="14"/>
      <c r="E32" s="14"/>
      <c r="F32" s="14"/>
      <c r="G32" s="14"/>
      <c r="H32" s="14"/>
      <c r="I32" s="14"/>
      <c r="J32" s="14"/>
    </row>
    <row r="33" spans="1:10" x14ac:dyDescent="0.25">
      <c r="A33">
        <v>22</v>
      </c>
      <c r="B33" s="14"/>
      <c r="C33" s="14"/>
      <c r="D33" s="14"/>
      <c r="E33" s="14"/>
      <c r="F33" s="14"/>
      <c r="G33" s="14"/>
      <c r="H33" s="14"/>
      <c r="I33" s="14"/>
      <c r="J33" s="14"/>
    </row>
    <row r="34" spans="1:10" x14ac:dyDescent="0.25">
      <c r="A34">
        <v>24</v>
      </c>
      <c r="B34" s="14"/>
      <c r="C34" s="14"/>
      <c r="D34" s="14"/>
      <c r="E34" s="14"/>
      <c r="F34" s="14"/>
      <c r="G34" s="14"/>
      <c r="H34" s="14"/>
      <c r="I34" s="14"/>
      <c r="J34" s="14"/>
    </row>
    <row r="35" spans="1:10" x14ac:dyDescent="0.25">
      <c r="A35">
        <v>26</v>
      </c>
      <c r="B35" s="14"/>
      <c r="C35" s="14"/>
      <c r="D35" s="14"/>
      <c r="E35" s="14"/>
      <c r="F35" s="14"/>
      <c r="G35" s="14"/>
      <c r="H35" s="14"/>
      <c r="I35" s="14"/>
      <c r="J35" s="14"/>
    </row>
    <row r="36" spans="1:10" x14ac:dyDescent="0.25">
      <c r="A36">
        <v>28</v>
      </c>
      <c r="B36" s="14"/>
      <c r="C36" s="14"/>
      <c r="D36" s="14"/>
      <c r="E36" s="14"/>
      <c r="F36" s="14"/>
      <c r="G36" s="14"/>
      <c r="H36" s="14"/>
      <c r="I36" s="14"/>
      <c r="J36" s="14"/>
    </row>
    <row r="37" spans="1:10" x14ac:dyDescent="0.25">
      <c r="A37" t="s">
        <v>7</v>
      </c>
      <c r="B37" s="14"/>
      <c r="C37" s="14"/>
      <c r="D37" s="14"/>
      <c r="E37" s="14"/>
      <c r="F37" s="14"/>
      <c r="G37" s="14"/>
      <c r="H37" s="14"/>
      <c r="I37" s="14"/>
      <c r="J37" s="14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475421-6E1A-4F5D-A7FB-441A372DFD9B}">
  <dimension ref="A3:BM58"/>
  <sheetViews>
    <sheetView workbookViewId="0">
      <selection activeCell="H15" sqref="H15"/>
    </sheetView>
  </sheetViews>
  <sheetFormatPr defaultRowHeight="15" x14ac:dyDescent="0.25"/>
  <cols>
    <col min="2" max="2" width="6.7109375" customWidth="1"/>
    <col min="3" max="3" width="13.5703125" customWidth="1"/>
    <col min="4" max="6" width="6.85546875" customWidth="1"/>
    <col min="7" max="7" width="10.5703125" customWidth="1"/>
    <col min="9" max="9" width="8.85546875" customWidth="1"/>
    <col min="10" max="10" width="9" customWidth="1"/>
    <col min="13" max="13" width="10.5703125" bestFit="1" customWidth="1"/>
    <col min="14" max="14" width="13.5703125" customWidth="1"/>
    <col min="15" max="15" width="11.28515625" customWidth="1"/>
    <col min="16" max="18" width="9.5703125" bestFit="1" customWidth="1"/>
    <col min="19" max="19" width="10.5703125" bestFit="1" customWidth="1"/>
    <col min="20" max="20" width="17" customWidth="1"/>
    <col min="21" max="21" width="12.28515625" customWidth="1"/>
    <col min="24" max="24" width="11.5703125" bestFit="1" customWidth="1"/>
    <col min="25" max="25" width="13.5703125" customWidth="1"/>
    <col min="26" max="26" width="11.28515625" customWidth="1"/>
    <col min="27" max="30" width="10.5703125" bestFit="1" customWidth="1"/>
    <col min="31" max="31" width="17" customWidth="1"/>
    <col min="32" max="32" width="12.28515625" customWidth="1"/>
    <col min="40" max="40" width="9.85546875" customWidth="1"/>
    <col min="42" max="42" width="15.7109375" customWidth="1"/>
    <col min="43" max="43" width="11.7109375" customWidth="1"/>
    <col min="47" max="47" width="10.42578125" customWidth="1"/>
    <col min="51" max="51" width="9.85546875" customWidth="1"/>
    <col min="58" max="58" width="10.140625" customWidth="1"/>
    <col min="62" max="62" width="9.5703125" customWidth="1"/>
  </cols>
  <sheetData>
    <row r="3" spans="1:65" x14ac:dyDescent="0.25">
      <c r="A3" t="s">
        <v>8</v>
      </c>
      <c r="L3" t="s">
        <v>13</v>
      </c>
      <c r="W3" t="s">
        <v>14</v>
      </c>
      <c r="AH3" t="s">
        <v>19</v>
      </c>
      <c r="AI3" t="s">
        <v>20</v>
      </c>
      <c r="AS3" t="s">
        <v>21</v>
      </c>
      <c r="BD3" t="s">
        <v>18</v>
      </c>
    </row>
    <row r="4" spans="1:65" ht="45" x14ac:dyDescent="0.25">
      <c r="A4" t="s">
        <v>0</v>
      </c>
      <c r="B4" s="8" t="s">
        <v>5</v>
      </c>
      <c r="C4" s="8" t="s">
        <v>23</v>
      </c>
      <c r="D4" s="8" t="s">
        <v>1</v>
      </c>
      <c r="E4" s="8" t="s">
        <v>2</v>
      </c>
      <c r="F4" s="8" t="s">
        <v>3</v>
      </c>
      <c r="G4" s="8" t="s">
        <v>4</v>
      </c>
      <c r="H4" s="8" t="s">
        <v>6</v>
      </c>
      <c r="I4" s="8" t="s">
        <v>11</v>
      </c>
      <c r="J4" s="8" t="s">
        <v>12</v>
      </c>
      <c r="L4" t="s">
        <v>0</v>
      </c>
      <c r="M4" s="8" t="s">
        <v>5</v>
      </c>
      <c r="N4" s="8" t="s">
        <v>23</v>
      </c>
      <c r="O4" s="8" t="s">
        <v>1</v>
      </c>
      <c r="P4" s="8" t="s">
        <v>2</v>
      </c>
      <c r="Q4" s="8" t="s">
        <v>3</v>
      </c>
      <c r="R4" s="8" t="s">
        <v>4</v>
      </c>
      <c r="S4" s="8" t="s">
        <v>6</v>
      </c>
      <c r="T4" s="8" t="s">
        <v>11</v>
      </c>
      <c r="U4" s="8" t="s">
        <v>12</v>
      </c>
      <c r="W4" t="s">
        <v>0</v>
      </c>
      <c r="X4" s="8" t="s">
        <v>5</v>
      </c>
      <c r="Y4" s="8" t="s">
        <v>23</v>
      </c>
      <c r="Z4" s="8" t="s">
        <v>1</v>
      </c>
      <c r="AA4" s="8" t="s">
        <v>2</v>
      </c>
      <c r="AB4" s="8" t="s">
        <v>3</v>
      </c>
      <c r="AC4" s="8" t="s">
        <v>4</v>
      </c>
      <c r="AD4" s="8" t="s">
        <v>6</v>
      </c>
      <c r="AE4" s="8" t="s">
        <v>11</v>
      </c>
      <c r="AF4" s="8" t="s">
        <v>12</v>
      </c>
      <c r="AH4" t="s">
        <v>0</v>
      </c>
      <c r="AI4" s="8" t="s">
        <v>5</v>
      </c>
      <c r="AJ4" s="8" t="s">
        <v>23</v>
      </c>
      <c r="AK4" s="8" t="s">
        <v>1</v>
      </c>
      <c r="AL4" s="8" t="s">
        <v>2</v>
      </c>
      <c r="AM4" s="8" t="s">
        <v>3</v>
      </c>
      <c r="AN4" s="8" t="s">
        <v>4</v>
      </c>
      <c r="AO4" s="8" t="s">
        <v>6</v>
      </c>
      <c r="AP4" s="8" t="s">
        <v>11</v>
      </c>
      <c r="AQ4" s="8" t="s">
        <v>12</v>
      </c>
      <c r="AS4" t="s">
        <v>0</v>
      </c>
      <c r="AT4" s="8" t="s">
        <v>5</v>
      </c>
      <c r="AU4" s="8" t="s">
        <v>23</v>
      </c>
      <c r="AV4" s="8" t="s">
        <v>1</v>
      </c>
      <c r="AW4" s="8" t="s">
        <v>2</v>
      </c>
      <c r="AX4" s="8" t="s">
        <v>3</v>
      </c>
      <c r="AY4" s="8" t="s">
        <v>4</v>
      </c>
      <c r="AZ4" s="8" t="s">
        <v>6</v>
      </c>
      <c r="BA4" s="8" t="s">
        <v>11</v>
      </c>
      <c r="BB4" s="8" t="s">
        <v>12</v>
      </c>
      <c r="BD4" t="s">
        <v>0</v>
      </c>
      <c r="BE4" s="8" t="s">
        <v>5</v>
      </c>
      <c r="BF4" s="8" t="s">
        <v>23</v>
      </c>
      <c r="BG4" s="8" t="s">
        <v>1</v>
      </c>
      <c r="BH4" s="8" t="s">
        <v>2</v>
      </c>
      <c r="BI4" s="8" t="s">
        <v>3</v>
      </c>
      <c r="BJ4" s="8" t="s">
        <v>4</v>
      </c>
      <c r="BK4" s="8" t="s">
        <v>6</v>
      </c>
      <c r="BL4" s="8" t="s">
        <v>11</v>
      </c>
      <c r="BM4" s="8" t="s">
        <v>12</v>
      </c>
    </row>
    <row r="5" spans="1:65" x14ac:dyDescent="0.25">
      <c r="A5">
        <v>2</v>
      </c>
      <c r="B5" s="35">
        <f>'CRUISE DATA'!B5</f>
        <v>0</v>
      </c>
      <c r="C5" s="35">
        <f>'CRUISE DATA'!C5</f>
        <v>0</v>
      </c>
      <c r="D5" s="35">
        <f>'CRUISE DATA'!D5</f>
        <v>0</v>
      </c>
      <c r="E5" s="35">
        <f>'CRUISE DATA'!E5</f>
        <v>0</v>
      </c>
      <c r="F5" s="35">
        <f>'CRUISE DATA'!F5</f>
        <v>0</v>
      </c>
      <c r="G5" s="35">
        <f>'CRUISE DATA'!G5</f>
        <v>0</v>
      </c>
      <c r="H5" s="35">
        <f>'CRUISE DATA'!H5</f>
        <v>0</v>
      </c>
      <c r="I5" s="35">
        <f>'CRUISE DATA'!I5</f>
        <v>0</v>
      </c>
      <c r="J5" s="35">
        <f>'CRUISE DATA'!J5</f>
        <v>0</v>
      </c>
      <c r="L5">
        <v>2</v>
      </c>
      <c r="M5" s="9">
        <f>B5*(CRUISE_INFO!$B$3/(0.005454*'BAF PLOTS (2)'!$L5^2))/CRUISE_INFO!$B$4</f>
        <v>0</v>
      </c>
      <c r="N5" s="9">
        <f>C5*(CRUISE_INFO!$B$3/(0.005454*'BAF PLOTS (2)'!$L5^2))/CRUISE_INFO!$B$4</f>
        <v>0</v>
      </c>
      <c r="O5" s="9">
        <f>D5*(CRUISE_INFO!$B$3/(0.005454*'BAF PLOTS (2)'!$L5^2))/CRUISE_INFO!$B$4</f>
        <v>0</v>
      </c>
      <c r="P5" s="9">
        <f>E5*(CRUISE_INFO!$B$3/(0.005454*'BAF PLOTS (2)'!$L5^2))/CRUISE_INFO!$B$4</f>
        <v>0</v>
      </c>
      <c r="Q5" s="9">
        <f>F5*(CRUISE_INFO!$B$3/(0.005454*'BAF PLOTS (2)'!$L5^2))/CRUISE_INFO!$B$4</f>
        <v>0</v>
      </c>
      <c r="R5" s="9">
        <f>G5*(CRUISE_INFO!$B$3/(0.005454*'BAF PLOTS (2)'!$L5^2))/CRUISE_INFO!$B$4</f>
        <v>0</v>
      </c>
      <c r="S5" s="9">
        <f>H5*(CRUISE_INFO!$B$3/(0.005454*'BAF PLOTS (2)'!$L5^2))/CRUISE_INFO!$B$4</f>
        <v>0</v>
      </c>
      <c r="T5" s="9">
        <f>I5*(CRUISE_INFO!$B$3/(0.005454*'BAF PLOTS (2)'!$L5^2))/CRUISE_INFO!$B$4</f>
        <v>0</v>
      </c>
      <c r="U5" s="9">
        <f>J5*(CRUISE_INFO!$B$3/(0.005454*'BAF PLOTS (2)'!$L5^2))/CRUISE_INFO!$B$4</f>
        <v>0</v>
      </c>
      <c r="W5">
        <v>2</v>
      </c>
      <c r="X5" s="9">
        <f>B5*CRUISE_INFO!$B$3/CRUISE_INFO!$B$4</f>
        <v>0</v>
      </c>
      <c r="Y5" s="9">
        <f>C5*CRUISE_INFO!$B$3/CRUISE_INFO!$B$4</f>
        <v>0</v>
      </c>
      <c r="Z5" s="9">
        <f>D5*CRUISE_INFO!$B$3/CRUISE_INFO!$B$4</f>
        <v>0</v>
      </c>
      <c r="AA5" s="9">
        <f>E5*CRUISE_INFO!$B$3/CRUISE_INFO!$B$4</f>
        <v>0</v>
      </c>
      <c r="AB5" s="9">
        <f>F5*CRUISE_INFO!$B$3/CRUISE_INFO!$B$4</f>
        <v>0</v>
      </c>
      <c r="AC5" s="9">
        <f>G5*CRUISE_INFO!$B$3/CRUISE_INFO!$B$4</f>
        <v>0</v>
      </c>
      <c r="AD5" s="9">
        <f>H5*CRUISE_INFO!$B$3/CRUISE_INFO!$B$4</f>
        <v>0</v>
      </c>
      <c r="AE5" s="9">
        <f>I5*CRUISE_INFO!$B$3/CRUISE_INFO!$B$4</f>
        <v>0</v>
      </c>
      <c r="AF5" s="9">
        <f>J5*CRUISE_INFO!$B$3/CRUISE_INFO!$B$4</f>
        <v>0</v>
      </c>
      <c r="AH5">
        <v>2</v>
      </c>
      <c r="AI5" s="1">
        <f>(-0.03082+0.06272*AH5+0.0469*AH5^2)/10</f>
        <v>2.8221999999999997E-2</v>
      </c>
      <c r="AJ5" s="1">
        <f t="shared" ref="AJ5:AJ19" si="0">(-0.17979+0.21425*AH5+0.01711*AH5^2)/10</f>
        <v>3.1715E-2</v>
      </c>
      <c r="AK5" s="1">
        <f>(0.27937+0.15452*AH5+0.00871*AH5^2)/10</f>
        <v>6.2324999999999998E-2</v>
      </c>
      <c r="AL5" s="1">
        <f>(0.27937+0.15452*AH5+0.00871*AH5^2)/10</f>
        <v>6.2324999999999998E-2</v>
      </c>
      <c r="AM5" s="1">
        <f>(-0.0507+0.16988*AH5+0.0317*AH5^2)/10</f>
        <v>4.1585999999999998E-2</v>
      </c>
      <c r="AN5" s="1">
        <f>(-0.17979+0.21425*AH5+0.01711*AH5^2)/10</f>
        <v>3.1715E-2</v>
      </c>
      <c r="AO5" s="1">
        <f>(-0.03082+0.06272*AH5+0.0469*AH5^2)/10</f>
        <v>2.8221999999999997E-2</v>
      </c>
      <c r="AP5" s="1">
        <f>(-0.03082+0.06272*AH5+0.0469*AH5^2)/10</f>
        <v>2.8221999999999997E-2</v>
      </c>
      <c r="AQ5" s="1">
        <f>(-0.17979+0.21425*AH5+0.01711*AH5^2)/10</f>
        <v>3.1715E-2</v>
      </c>
      <c r="AS5">
        <v>2</v>
      </c>
      <c r="AT5" s="10">
        <f>1/(0.005454*$AS5^2)*AI5</f>
        <v>1.2936376971030437</v>
      </c>
      <c r="AU5" s="10">
        <f t="shared" ref="AU5:BB5" si="1">1/(0.005454*$AS5^2)*AJ5</f>
        <v>1.4537495416208288</v>
      </c>
      <c r="AV5" s="10">
        <f t="shared" si="1"/>
        <v>2.8568481848184821</v>
      </c>
      <c r="AW5" s="10">
        <f t="shared" si="1"/>
        <v>2.8568481848184821</v>
      </c>
      <c r="AX5" s="10">
        <f t="shared" si="1"/>
        <v>1.9062156215621562</v>
      </c>
      <c r="AY5" s="10">
        <f t="shared" si="1"/>
        <v>1.4537495416208288</v>
      </c>
      <c r="AZ5" s="10">
        <f t="shared" si="1"/>
        <v>1.2936376971030437</v>
      </c>
      <c r="BA5" s="10">
        <f t="shared" si="1"/>
        <v>1.2936376971030437</v>
      </c>
      <c r="BB5" s="10">
        <f t="shared" si="1"/>
        <v>1.4537495416208288</v>
      </c>
      <c r="BD5">
        <v>2</v>
      </c>
      <c r="BE5" s="9">
        <f>AT5*X5</f>
        <v>0</v>
      </c>
      <c r="BF5" s="9">
        <f t="shared" ref="BF5:BM5" si="2">AU5*Y5</f>
        <v>0</v>
      </c>
      <c r="BG5" s="9">
        <f t="shared" si="2"/>
        <v>0</v>
      </c>
      <c r="BH5" s="9">
        <f t="shared" si="2"/>
        <v>0</v>
      </c>
      <c r="BI5" s="9">
        <f t="shared" si="2"/>
        <v>0</v>
      </c>
      <c r="BJ5" s="9">
        <f t="shared" si="2"/>
        <v>0</v>
      </c>
      <c r="BK5" s="9">
        <f t="shared" si="2"/>
        <v>0</v>
      </c>
      <c r="BL5" s="9">
        <f t="shared" si="2"/>
        <v>0</v>
      </c>
      <c r="BM5" s="9">
        <f t="shared" si="2"/>
        <v>0</v>
      </c>
    </row>
    <row r="6" spans="1:65" x14ac:dyDescent="0.25">
      <c r="A6">
        <v>4</v>
      </c>
      <c r="B6" s="35">
        <f>'CRUISE DATA'!B6</f>
        <v>0</v>
      </c>
      <c r="C6" s="35">
        <f>'CRUISE DATA'!C6</f>
        <v>0</v>
      </c>
      <c r="D6" s="35">
        <f>'CRUISE DATA'!D6</f>
        <v>0</v>
      </c>
      <c r="E6" s="35">
        <f>'CRUISE DATA'!E6</f>
        <v>0</v>
      </c>
      <c r="F6" s="35">
        <f>'CRUISE DATA'!F6</f>
        <v>0</v>
      </c>
      <c r="G6" s="35">
        <f>'CRUISE DATA'!G6</f>
        <v>0</v>
      </c>
      <c r="H6" s="35">
        <f>'CRUISE DATA'!H6</f>
        <v>0</v>
      </c>
      <c r="I6" s="35">
        <f>'CRUISE DATA'!I6</f>
        <v>0</v>
      </c>
      <c r="J6" s="35">
        <f>'CRUISE DATA'!J6</f>
        <v>0</v>
      </c>
      <c r="L6">
        <v>4</v>
      </c>
      <c r="M6" s="9">
        <f>B6*(CRUISE_INFO!$B$3/(0.005454*'BAF PLOTS (2)'!$L6^2))/CRUISE_INFO!$B$4</f>
        <v>0</v>
      </c>
      <c r="N6" s="9">
        <f>C6*(CRUISE_INFO!$B$3/(0.005454*'BAF PLOTS (2)'!$L6^2))/CRUISE_INFO!$B$4</f>
        <v>0</v>
      </c>
      <c r="O6" s="9">
        <f>D6*(CRUISE_INFO!$B$3/(0.005454*'BAF PLOTS (2)'!$L6^2))/CRUISE_INFO!$B$4</f>
        <v>0</v>
      </c>
      <c r="P6" s="9">
        <f>E6*(CRUISE_INFO!$B$3/(0.005454*'BAF PLOTS (2)'!$L6^2))/CRUISE_INFO!$B$4</f>
        <v>0</v>
      </c>
      <c r="Q6" s="9">
        <f>F6*(CRUISE_INFO!$B$3/(0.005454*'BAF PLOTS (2)'!$L6^2))/CRUISE_INFO!$B$4</f>
        <v>0</v>
      </c>
      <c r="R6" s="9">
        <f>G6*(CRUISE_INFO!$B$3/(0.005454*'BAF PLOTS (2)'!$L6^2))/CRUISE_INFO!$B$4</f>
        <v>0</v>
      </c>
      <c r="S6" s="9">
        <f>H6*(CRUISE_INFO!$B$3/(0.005454*'BAF PLOTS (2)'!$L6^2))/CRUISE_INFO!$B$4</f>
        <v>0</v>
      </c>
      <c r="T6" s="9">
        <f>I6*(CRUISE_INFO!$B$3/(0.005454*'BAF PLOTS (2)'!$L6^2))/CRUISE_INFO!$B$4</f>
        <v>0</v>
      </c>
      <c r="U6" s="9">
        <f>J6*(CRUISE_INFO!$B$3/(0.005454*'BAF PLOTS (2)'!$L6^2))/CRUISE_INFO!$B$4</f>
        <v>0</v>
      </c>
      <c r="W6">
        <v>4</v>
      </c>
      <c r="X6" s="9">
        <f>B6*CRUISE_INFO!$B$3/CRUISE_INFO!$B$4</f>
        <v>0</v>
      </c>
      <c r="Y6" s="9">
        <f>C6*CRUISE_INFO!$B$3/CRUISE_INFO!$B$4</f>
        <v>0</v>
      </c>
      <c r="Z6" s="9">
        <f>D6*CRUISE_INFO!$B$3/CRUISE_INFO!$B$4</f>
        <v>0</v>
      </c>
      <c r="AA6" s="9">
        <f>E6*CRUISE_INFO!$B$3/CRUISE_INFO!$B$4</f>
        <v>0</v>
      </c>
      <c r="AB6" s="9">
        <f>F6*CRUISE_INFO!$B$3/CRUISE_INFO!$B$4</f>
        <v>0</v>
      </c>
      <c r="AC6" s="9">
        <f>G6*CRUISE_INFO!$B$3/CRUISE_INFO!$B$4</f>
        <v>0</v>
      </c>
      <c r="AD6" s="9">
        <f>H6*CRUISE_INFO!$B$3/CRUISE_INFO!$B$4</f>
        <v>0</v>
      </c>
      <c r="AE6" s="9">
        <f>I6*CRUISE_INFO!$B$3/CRUISE_INFO!$B$4</f>
        <v>0</v>
      </c>
      <c r="AF6" s="9">
        <f>J6*CRUISE_INFO!$B$3/CRUISE_INFO!$B$4</f>
        <v>0</v>
      </c>
      <c r="AH6">
        <v>4</v>
      </c>
      <c r="AI6" s="1">
        <f t="shared" ref="AI6:AI19" si="3">(-0.03082+0.06272*AH6+0.0469*AH6^2)/10</f>
        <v>9.7045999999999993E-2</v>
      </c>
      <c r="AJ6" s="1">
        <f t="shared" si="0"/>
        <v>9.5097000000000001E-2</v>
      </c>
      <c r="AK6" s="1">
        <f t="shared" ref="AK6:AK19" si="4">(0.27937+0.15452*AH6+0.00871*AH6^2)/10</f>
        <v>0.103681</v>
      </c>
      <c r="AL6" s="1">
        <f t="shared" ref="AL6:AL19" si="5">(0.27937+0.15452*AH6+0.00871*AH6^2)/10</f>
        <v>0.103681</v>
      </c>
      <c r="AM6" s="1">
        <f t="shared" ref="AM6:AM19" si="6">(-0.0507+0.16988*AH6+0.0317*AH6^2)/10</f>
        <v>0.11360200000000001</v>
      </c>
      <c r="AN6" s="1">
        <f t="shared" ref="AN6:AN19" si="7">(-0.17979+0.21425*AH6+0.01711*AH6^2)/10</f>
        <v>9.5097000000000001E-2</v>
      </c>
      <c r="AO6" s="1">
        <f t="shared" ref="AO6:AO19" si="8">(-0.03082+0.06272*AH6+0.0469*AH6^2)/10</f>
        <v>9.7045999999999993E-2</v>
      </c>
      <c r="AP6" s="1">
        <f t="shared" ref="AP6:AP19" si="9">(-0.03082+0.06272*AH6+0.0469*AH6^2)/10</f>
        <v>9.7045999999999993E-2</v>
      </c>
      <c r="AQ6" s="1">
        <f t="shared" ref="AQ6:AQ19" si="10">(-0.17979+0.21425*AH6+0.01711*AH6^2)/10</f>
        <v>9.5097000000000001E-2</v>
      </c>
      <c r="AS6">
        <v>4</v>
      </c>
      <c r="AT6" s="10">
        <f t="shared" ref="AT6:AT19" si="11">1/(0.005454*$AS6^2)*AI6</f>
        <v>1.1120966263292995</v>
      </c>
      <c r="AU6" s="10">
        <f t="shared" ref="AU6:AU19" si="12">1/(0.005454*$AS6^2)*AJ6</f>
        <v>1.0897621012101211</v>
      </c>
      <c r="AV6" s="10">
        <f t="shared" ref="AV6:AV19" si="13">1/(0.005454*$AS6^2)*AK6</f>
        <v>1.1881302713604693</v>
      </c>
      <c r="AW6" s="10">
        <f t="shared" ref="AW6:AW19" si="14">1/(0.005454*$AS6^2)*AL6</f>
        <v>1.1881302713604693</v>
      </c>
      <c r="AX6" s="10">
        <f t="shared" ref="AX6:AX19" si="15">1/(0.005454*$AS6^2)*AM6</f>
        <v>1.3018197653098644</v>
      </c>
      <c r="AY6" s="10">
        <f t="shared" ref="AY6:AY19" si="16">1/(0.005454*$AS6^2)*AN6</f>
        <v>1.0897621012101211</v>
      </c>
      <c r="AZ6" s="10">
        <f t="shared" ref="AZ6:AZ19" si="17">1/(0.005454*$AS6^2)*AO6</f>
        <v>1.1120966263292995</v>
      </c>
      <c r="BA6" s="10">
        <f t="shared" ref="BA6:BA19" si="18">1/(0.005454*$AS6^2)*AP6</f>
        <v>1.1120966263292995</v>
      </c>
      <c r="BB6" s="10">
        <f t="shared" ref="BB6:BB19" si="19">1/(0.005454*$AS6^2)*AQ6</f>
        <v>1.0897621012101211</v>
      </c>
      <c r="BD6">
        <v>4</v>
      </c>
      <c r="BE6" s="9">
        <f t="shared" ref="BE6:BE19" si="20">AT6*X6</f>
        <v>0</v>
      </c>
      <c r="BF6" s="9">
        <f t="shared" ref="BF6:BF19" si="21">AU6*Y6</f>
        <v>0</v>
      </c>
      <c r="BG6" s="9">
        <f t="shared" ref="BG6:BG19" si="22">AV6*Z6</f>
        <v>0</v>
      </c>
      <c r="BH6" s="9">
        <f t="shared" ref="BH6:BH19" si="23">AW6*AA6</f>
        <v>0</v>
      </c>
      <c r="BI6" s="9">
        <f t="shared" ref="BI6:BI19" si="24">AX6*AB6</f>
        <v>0</v>
      </c>
      <c r="BJ6" s="9">
        <f t="shared" ref="BJ6:BJ19" si="25">AY6*AC6</f>
        <v>0</v>
      </c>
      <c r="BK6" s="9">
        <f t="shared" ref="BK6:BK19" si="26">AZ6*AD6</f>
        <v>0</v>
      </c>
      <c r="BL6" s="9">
        <f t="shared" ref="BL6:BL19" si="27">BA6*AE6</f>
        <v>0</v>
      </c>
      <c r="BM6" s="9">
        <f t="shared" ref="BM6:BM19" si="28">BB6*AF6</f>
        <v>0</v>
      </c>
    </row>
    <row r="7" spans="1:65" x14ac:dyDescent="0.25">
      <c r="A7">
        <v>6</v>
      </c>
      <c r="B7" s="35">
        <f>'CRUISE DATA'!B7</f>
        <v>0</v>
      </c>
      <c r="C7" s="35">
        <f>'CRUISE DATA'!C7</f>
        <v>2</v>
      </c>
      <c r="D7" s="35">
        <f>'CRUISE DATA'!D7</f>
        <v>0</v>
      </c>
      <c r="E7" s="35">
        <f>'CRUISE DATA'!E7</f>
        <v>0</v>
      </c>
      <c r="F7" s="35">
        <f>'CRUISE DATA'!F7</f>
        <v>0</v>
      </c>
      <c r="G7" s="35">
        <f>'CRUISE DATA'!G7</f>
        <v>0</v>
      </c>
      <c r="H7" s="35">
        <f>'CRUISE DATA'!H7</f>
        <v>0</v>
      </c>
      <c r="I7" s="35">
        <f>'CRUISE DATA'!I7</f>
        <v>0</v>
      </c>
      <c r="J7" s="35">
        <f>'CRUISE DATA'!J7</f>
        <v>0</v>
      </c>
      <c r="L7">
        <v>6</v>
      </c>
      <c r="M7" s="9">
        <f>B7*(CRUISE_INFO!$B$3/(0.005454*'BAF PLOTS (2)'!$L7^2))/CRUISE_INFO!$B$4</f>
        <v>0</v>
      </c>
      <c r="N7" s="9">
        <f>C7*(CRUISE_INFO!$B$3/(0.005454*'BAF PLOTS (2)'!$L7^2))/CRUISE_INFO!$B$4</f>
        <v>0</v>
      </c>
      <c r="O7" s="9">
        <f>D7*(CRUISE_INFO!$B$3/(0.005454*'BAF PLOTS (2)'!$L7^2))/CRUISE_INFO!$B$4</f>
        <v>0</v>
      </c>
      <c r="P7" s="9">
        <f>E7*(CRUISE_INFO!$B$3/(0.005454*'BAF PLOTS (2)'!$L7^2))/CRUISE_INFO!$B$4</f>
        <v>0</v>
      </c>
      <c r="Q7" s="9">
        <f>F7*(CRUISE_INFO!$B$3/(0.005454*'BAF PLOTS (2)'!$L7^2))/CRUISE_INFO!$B$4</f>
        <v>0</v>
      </c>
      <c r="R7" s="9">
        <f>G7*(CRUISE_INFO!$B$3/(0.005454*'BAF PLOTS (2)'!$L7^2))/CRUISE_INFO!$B$4</f>
        <v>0</v>
      </c>
      <c r="S7" s="9">
        <f>H7*(CRUISE_INFO!$B$3/(0.005454*'BAF PLOTS (2)'!$L7^2))/CRUISE_INFO!$B$4</f>
        <v>0</v>
      </c>
      <c r="T7" s="9">
        <f>I7*(CRUISE_INFO!$B$3/(0.005454*'BAF PLOTS (2)'!$L7^2))/CRUISE_INFO!$B$4</f>
        <v>0</v>
      </c>
      <c r="U7" s="9">
        <f>J7*(CRUISE_INFO!$B$3/(0.005454*'BAF PLOTS (2)'!$L7^2))/CRUISE_INFO!$B$4</f>
        <v>0</v>
      </c>
      <c r="W7">
        <v>6</v>
      </c>
      <c r="X7" s="9">
        <f>B7*CRUISE_INFO!$B$3/CRUISE_INFO!$B$4</f>
        <v>0</v>
      </c>
      <c r="Y7" s="9">
        <f>C7*CRUISE_INFO!$B$3/CRUISE_INFO!$B$4</f>
        <v>0</v>
      </c>
      <c r="Z7" s="9">
        <f>D7*CRUISE_INFO!$B$3/CRUISE_INFO!$B$4</f>
        <v>0</v>
      </c>
      <c r="AA7" s="9">
        <f>E7*CRUISE_INFO!$B$3/CRUISE_INFO!$B$4</f>
        <v>0</v>
      </c>
      <c r="AB7" s="9">
        <f>F7*CRUISE_INFO!$B$3/CRUISE_INFO!$B$4</f>
        <v>0</v>
      </c>
      <c r="AC7" s="9">
        <f>G7*CRUISE_INFO!$B$3/CRUISE_INFO!$B$4</f>
        <v>0</v>
      </c>
      <c r="AD7" s="9">
        <f>H7*CRUISE_INFO!$B$3/CRUISE_INFO!$B$4</f>
        <v>0</v>
      </c>
      <c r="AE7" s="9">
        <f>I7*CRUISE_INFO!$B$3/CRUISE_INFO!$B$4</f>
        <v>0</v>
      </c>
      <c r="AF7" s="9">
        <f>J7*CRUISE_INFO!$B$3/CRUISE_INFO!$B$4</f>
        <v>0</v>
      </c>
      <c r="AH7">
        <v>6</v>
      </c>
      <c r="AI7" s="1">
        <f t="shared" si="3"/>
        <v>0.20339000000000002</v>
      </c>
      <c r="AJ7" s="1">
        <f t="shared" si="0"/>
        <v>0.17216699999999999</v>
      </c>
      <c r="AK7" s="1">
        <f t="shared" si="4"/>
        <v>0.152005</v>
      </c>
      <c r="AL7" s="1">
        <f t="shared" si="5"/>
        <v>0.152005</v>
      </c>
      <c r="AM7" s="1">
        <f t="shared" si="6"/>
        <v>0.21097799999999997</v>
      </c>
      <c r="AN7" s="1">
        <f t="shared" si="7"/>
        <v>0.17216699999999999</v>
      </c>
      <c r="AO7" s="1">
        <f t="shared" si="8"/>
        <v>0.20339000000000002</v>
      </c>
      <c r="AP7" s="1">
        <f t="shared" si="9"/>
        <v>0.20339000000000002</v>
      </c>
      <c r="AQ7" s="1">
        <f t="shared" si="10"/>
        <v>0.17216699999999999</v>
      </c>
      <c r="AS7">
        <v>6</v>
      </c>
      <c r="AT7" s="10">
        <f t="shared" si="11"/>
        <v>1.0358859960070084</v>
      </c>
      <c r="AU7" s="10">
        <f t="shared" si="12"/>
        <v>0.87686407529641852</v>
      </c>
      <c r="AV7" s="10">
        <f t="shared" si="13"/>
        <v>0.77417695473251036</v>
      </c>
      <c r="AW7" s="10">
        <f t="shared" si="14"/>
        <v>0.77417695473251036</v>
      </c>
      <c r="AX7" s="10">
        <f t="shared" si="15"/>
        <v>1.0745324532453244</v>
      </c>
      <c r="AY7" s="10">
        <f t="shared" si="16"/>
        <v>0.87686407529641852</v>
      </c>
      <c r="AZ7" s="10">
        <f t="shared" si="17"/>
        <v>1.0358859960070084</v>
      </c>
      <c r="BA7" s="10">
        <f t="shared" si="18"/>
        <v>1.0358859960070084</v>
      </c>
      <c r="BB7" s="10">
        <f t="shared" si="19"/>
        <v>0.87686407529641852</v>
      </c>
      <c r="BD7">
        <v>6</v>
      </c>
      <c r="BE7" s="9">
        <f t="shared" si="20"/>
        <v>0</v>
      </c>
      <c r="BF7" s="9">
        <f t="shared" si="21"/>
        <v>0</v>
      </c>
      <c r="BG7" s="9">
        <f t="shared" si="22"/>
        <v>0</v>
      </c>
      <c r="BH7" s="9">
        <f t="shared" si="23"/>
        <v>0</v>
      </c>
      <c r="BI7" s="9">
        <f t="shared" si="24"/>
        <v>0</v>
      </c>
      <c r="BJ7" s="9">
        <f t="shared" si="25"/>
        <v>0</v>
      </c>
      <c r="BK7" s="9">
        <f t="shared" si="26"/>
        <v>0</v>
      </c>
      <c r="BL7" s="9">
        <f t="shared" si="27"/>
        <v>0</v>
      </c>
      <c r="BM7" s="9">
        <f t="shared" si="28"/>
        <v>0</v>
      </c>
    </row>
    <row r="8" spans="1:65" x14ac:dyDescent="0.25">
      <c r="A8">
        <v>8</v>
      </c>
      <c r="B8" s="35">
        <f>'CRUISE DATA'!B8</f>
        <v>0</v>
      </c>
      <c r="C8" s="35">
        <f>'CRUISE DATA'!C8</f>
        <v>8</v>
      </c>
      <c r="D8" s="35">
        <f>'CRUISE DATA'!D8</f>
        <v>0</v>
      </c>
      <c r="E8" s="35">
        <f>'CRUISE DATA'!E8</f>
        <v>0</v>
      </c>
      <c r="F8" s="35">
        <f>'CRUISE DATA'!F8</f>
        <v>0</v>
      </c>
      <c r="G8" s="35">
        <f>'CRUISE DATA'!G8</f>
        <v>0</v>
      </c>
      <c r="H8" s="35">
        <f>'CRUISE DATA'!H8</f>
        <v>0</v>
      </c>
      <c r="I8" s="35">
        <f>'CRUISE DATA'!I8</f>
        <v>0</v>
      </c>
      <c r="J8" s="35">
        <f>'CRUISE DATA'!J8</f>
        <v>0</v>
      </c>
      <c r="L8">
        <v>8</v>
      </c>
      <c r="M8" s="9">
        <f>B8*(CRUISE_INFO!$B$3/(0.005454*'BAF PLOTS (2)'!$L8^2))/CRUISE_INFO!$B$4</f>
        <v>0</v>
      </c>
      <c r="N8" s="9">
        <f>C8*(CRUISE_INFO!$B$3/(0.005454*'BAF PLOTS (2)'!$L8^2))/CRUISE_INFO!$B$4</f>
        <v>0</v>
      </c>
      <c r="O8" s="9">
        <f>D8*(CRUISE_INFO!$B$3/(0.005454*'BAF PLOTS (2)'!$L8^2))/CRUISE_INFO!$B$4</f>
        <v>0</v>
      </c>
      <c r="P8" s="9">
        <f>E8*(CRUISE_INFO!$B$3/(0.005454*'BAF PLOTS (2)'!$L8^2))/CRUISE_INFO!$B$4</f>
        <v>0</v>
      </c>
      <c r="Q8" s="9">
        <f>F8*(CRUISE_INFO!$B$3/(0.005454*'BAF PLOTS (2)'!$L8^2))/CRUISE_INFO!$B$4</f>
        <v>0</v>
      </c>
      <c r="R8" s="9">
        <f>G8*(CRUISE_INFO!$B$3/(0.005454*'BAF PLOTS (2)'!$L8^2))/CRUISE_INFO!$B$4</f>
        <v>0</v>
      </c>
      <c r="S8" s="9">
        <f>H8*(CRUISE_INFO!$B$3/(0.005454*'BAF PLOTS (2)'!$L8^2))/CRUISE_INFO!$B$4</f>
        <v>0</v>
      </c>
      <c r="T8" s="9">
        <f>I8*(CRUISE_INFO!$B$3/(0.005454*'BAF PLOTS (2)'!$L8^2))/CRUISE_INFO!$B$4</f>
        <v>0</v>
      </c>
      <c r="U8" s="9">
        <f>J8*(CRUISE_INFO!$B$3/(0.005454*'BAF PLOTS (2)'!$L8^2))/CRUISE_INFO!$B$4</f>
        <v>0</v>
      </c>
      <c r="W8">
        <v>8</v>
      </c>
      <c r="X8" s="9">
        <f>B8*CRUISE_INFO!$B$3/CRUISE_INFO!$B$4</f>
        <v>0</v>
      </c>
      <c r="Y8" s="9">
        <f>C8*CRUISE_INFO!$B$3/CRUISE_INFO!$B$4</f>
        <v>0</v>
      </c>
      <c r="Z8" s="9">
        <f>D8*CRUISE_INFO!$B$3/CRUISE_INFO!$B$4</f>
        <v>0</v>
      </c>
      <c r="AA8" s="9">
        <f>E8*CRUISE_INFO!$B$3/CRUISE_INFO!$B$4</f>
        <v>0</v>
      </c>
      <c r="AB8" s="9">
        <f>F8*CRUISE_INFO!$B$3/CRUISE_INFO!$B$4</f>
        <v>0</v>
      </c>
      <c r="AC8" s="9">
        <f>G8*CRUISE_INFO!$B$3/CRUISE_INFO!$B$4</f>
        <v>0</v>
      </c>
      <c r="AD8" s="9">
        <f>H8*CRUISE_INFO!$B$3/CRUISE_INFO!$B$4</f>
        <v>0</v>
      </c>
      <c r="AE8" s="9">
        <f>I8*CRUISE_INFO!$B$3/CRUISE_INFO!$B$4</f>
        <v>0</v>
      </c>
      <c r="AF8" s="9">
        <f>J8*CRUISE_INFO!$B$3/CRUISE_INFO!$B$4</f>
        <v>0</v>
      </c>
      <c r="AH8">
        <v>8</v>
      </c>
      <c r="AI8" s="1">
        <f t="shared" si="3"/>
        <v>0.34725400000000001</v>
      </c>
      <c r="AJ8" s="1">
        <f t="shared" si="0"/>
        <v>0.26292499999999996</v>
      </c>
      <c r="AK8" s="1">
        <f t="shared" si="4"/>
        <v>0.20729700000000001</v>
      </c>
      <c r="AL8" s="1">
        <f t="shared" si="5"/>
        <v>0.20729700000000001</v>
      </c>
      <c r="AM8" s="1">
        <f t="shared" si="6"/>
        <v>0.33371399999999996</v>
      </c>
      <c r="AN8" s="1">
        <f t="shared" si="7"/>
        <v>0.26292499999999996</v>
      </c>
      <c r="AO8" s="1">
        <f t="shared" si="8"/>
        <v>0.34725400000000001</v>
      </c>
      <c r="AP8" s="1">
        <f t="shared" si="9"/>
        <v>0.34725400000000001</v>
      </c>
      <c r="AQ8" s="1">
        <f t="shared" si="10"/>
        <v>0.26292499999999996</v>
      </c>
      <c r="AS8">
        <v>8</v>
      </c>
      <c r="AT8" s="10">
        <f t="shared" si="11"/>
        <v>0.99483750458379183</v>
      </c>
      <c r="AU8" s="10">
        <f t="shared" si="12"/>
        <v>0.75324589750641724</v>
      </c>
      <c r="AV8" s="10">
        <f t="shared" si="13"/>
        <v>0.59387891914191426</v>
      </c>
      <c r="AW8" s="10">
        <f t="shared" si="14"/>
        <v>0.59387891914191426</v>
      </c>
      <c r="AX8" s="10">
        <f t="shared" si="15"/>
        <v>0.95604716721672156</v>
      </c>
      <c r="AY8" s="10">
        <f t="shared" si="16"/>
        <v>0.75324589750641724</v>
      </c>
      <c r="AZ8" s="10">
        <f t="shared" si="17"/>
        <v>0.99483750458379183</v>
      </c>
      <c r="BA8" s="10">
        <f t="shared" si="18"/>
        <v>0.99483750458379183</v>
      </c>
      <c r="BB8" s="10">
        <f t="shared" si="19"/>
        <v>0.75324589750641724</v>
      </c>
      <c r="BD8">
        <v>8</v>
      </c>
      <c r="BE8" s="9">
        <f t="shared" si="20"/>
        <v>0</v>
      </c>
      <c r="BF8" s="9">
        <f t="shared" si="21"/>
        <v>0</v>
      </c>
      <c r="BG8" s="9">
        <f t="shared" si="22"/>
        <v>0</v>
      </c>
      <c r="BH8" s="9">
        <f t="shared" si="23"/>
        <v>0</v>
      </c>
      <c r="BI8" s="9">
        <f t="shared" si="24"/>
        <v>0</v>
      </c>
      <c r="BJ8" s="9">
        <f t="shared" si="25"/>
        <v>0</v>
      </c>
      <c r="BK8" s="9">
        <f t="shared" si="26"/>
        <v>0</v>
      </c>
      <c r="BL8" s="9">
        <f t="shared" si="27"/>
        <v>0</v>
      </c>
      <c r="BM8" s="9">
        <f t="shared" si="28"/>
        <v>0</v>
      </c>
    </row>
    <row r="9" spans="1:65" x14ac:dyDescent="0.25">
      <c r="A9">
        <v>10</v>
      </c>
      <c r="B9" s="35">
        <f>'CRUISE DATA'!B9</f>
        <v>0</v>
      </c>
      <c r="C9" s="35">
        <f>'CRUISE DATA'!C9</f>
        <v>6</v>
      </c>
      <c r="D9" s="35">
        <f>'CRUISE DATA'!D9</f>
        <v>1</v>
      </c>
      <c r="E9" s="35">
        <f>'CRUISE DATA'!E9</f>
        <v>0</v>
      </c>
      <c r="F9" s="35">
        <f>'CRUISE DATA'!F9</f>
        <v>0</v>
      </c>
      <c r="G9" s="35">
        <f>'CRUISE DATA'!G9</f>
        <v>0</v>
      </c>
      <c r="H9" s="35">
        <f>'CRUISE DATA'!H9</f>
        <v>0</v>
      </c>
      <c r="I9" s="35">
        <f>'CRUISE DATA'!I9</f>
        <v>0</v>
      </c>
      <c r="J9" s="35">
        <f>'CRUISE DATA'!J9</f>
        <v>0</v>
      </c>
      <c r="L9">
        <v>10</v>
      </c>
      <c r="M9" s="9">
        <f>B9*(CRUISE_INFO!$B$3/(0.005454*'BAF PLOTS (2)'!$L9^2))/CRUISE_INFO!$B$4</f>
        <v>0</v>
      </c>
      <c r="N9" s="9">
        <f>C9*(CRUISE_INFO!$B$3/(0.005454*'BAF PLOTS (2)'!$L9^2))/CRUISE_INFO!$B$4</f>
        <v>0</v>
      </c>
      <c r="O9" s="9">
        <f>D9*(CRUISE_INFO!$B$3/(0.005454*'BAF PLOTS (2)'!$L9^2))/CRUISE_INFO!$B$4</f>
        <v>0</v>
      </c>
      <c r="P9" s="9">
        <f>E9*(CRUISE_INFO!$B$3/(0.005454*'BAF PLOTS (2)'!$L9^2))/CRUISE_INFO!$B$4</f>
        <v>0</v>
      </c>
      <c r="Q9" s="9">
        <f>F9*(CRUISE_INFO!$B$3/(0.005454*'BAF PLOTS (2)'!$L9^2))/CRUISE_INFO!$B$4</f>
        <v>0</v>
      </c>
      <c r="R9" s="9">
        <f>G9*(CRUISE_INFO!$B$3/(0.005454*'BAF PLOTS (2)'!$L9^2))/CRUISE_INFO!$B$4</f>
        <v>0</v>
      </c>
      <c r="S9" s="9">
        <f>H9*(CRUISE_INFO!$B$3/(0.005454*'BAF PLOTS (2)'!$L9^2))/CRUISE_INFO!$B$4</f>
        <v>0</v>
      </c>
      <c r="T9" s="9">
        <f>I9*(CRUISE_INFO!$B$3/(0.005454*'BAF PLOTS (2)'!$L9^2))/CRUISE_INFO!$B$4</f>
        <v>0</v>
      </c>
      <c r="U9" s="9">
        <f>J9*(CRUISE_INFO!$B$3/(0.005454*'BAF PLOTS (2)'!$L9^2))/CRUISE_INFO!$B$4</f>
        <v>0</v>
      </c>
      <c r="W9">
        <v>10</v>
      </c>
      <c r="X9" s="9">
        <f>B9*CRUISE_INFO!$B$3/CRUISE_INFO!$B$4</f>
        <v>0</v>
      </c>
      <c r="Y9" s="9">
        <f>C9*CRUISE_INFO!$B$3/CRUISE_INFO!$B$4</f>
        <v>0</v>
      </c>
      <c r="Z9" s="9">
        <f>D9*CRUISE_INFO!$B$3/CRUISE_INFO!$B$4</f>
        <v>0</v>
      </c>
      <c r="AA9" s="9">
        <f>E9*CRUISE_INFO!$B$3/CRUISE_INFO!$B$4</f>
        <v>0</v>
      </c>
      <c r="AB9" s="9">
        <f>F9*CRUISE_INFO!$B$3/CRUISE_INFO!$B$4</f>
        <v>0</v>
      </c>
      <c r="AC9" s="9">
        <f>G9*CRUISE_INFO!$B$3/CRUISE_INFO!$B$4</f>
        <v>0</v>
      </c>
      <c r="AD9" s="9">
        <f>H9*CRUISE_INFO!$B$3/CRUISE_INFO!$B$4</f>
        <v>0</v>
      </c>
      <c r="AE9" s="9">
        <f>I9*CRUISE_INFO!$B$3/CRUISE_INFO!$B$4</f>
        <v>0</v>
      </c>
      <c r="AF9" s="9">
        <f>J9*CRUISE_INFO!$B$3/CRUISE_INFO!$B$4</f>
        <v>0</v>
      </c>
      <c r="AH9">
        <v>10</v>
      </c>
      <c r="AI9" s="1">
        <f t="shared" si="3"/>
        <v>0.52863799999999994</v>
      </c>
      <c r="AJ9" s="1">
        <f t="shared" si="0"/>
        <v>0.367371</v>
      </c>
      <c r="AK9" s="1">
        <f t="shared" si="4"/>
        <v>0.26955699999999999</v>
      </c>
      <c r="AL9" s="1">
        <f t="shared" si="5"/>
        <v>0.26955699999999999</v>
      </c>
      <c r="AM9" s="1">
        <f t="shared" si="6"/>
        <v>0.48181000000000002</v>
      </c>
      <c r="AN9" s="1">
        <f t="shared" si="7"/>
        <v>0.367371</v>
      </c>
      <c r="AO9" s="1">
        <f t="shared" si="8"/>
        <v>0.52863799999999994</v>
      </c>
      <c r="AP9" s="1">
        <f t="shared" si="9"/>
        <v>0.52863799999999994</v>
      </c>
      <c r="AQ9" s="1">
        <f t="shared" si="10"/>
        <v>0.367371</v>
      </c>
      <c r="AS9">
        <v>10</v>
      </c>
      <c r="AT9" s="10">
        <f t="shared" si="11"/>
        <v>0.96926659332599918</v>
      </c>
      <c r="AU9" s="10">
        <f t="shared" si="12"/>
        <v>0.67358085808580859</v>
      </c>
      <c r="AV9" s="10">
        <f t="shared" si="13"/>
        <v>0.49423725705903926</v>
      </c>
      <c r="AW9" s="10">
        <f t="shared" si="14"/>
        <v>0.49423725705903926</v>
      </c>
      <c r="AX9" s="10">
        <f t="shared" si="15"/>
        <v>0.88340667400073347</v>
      </c>
      <c r="AY9" s="10">
        <f t="shared" si="16"/>
        <v>0.67358085808580859</v>
      </c>
      <c r="AZ9" s="10">
        <f t="shared" si="17"/>
        <v>0.96926659332599918</v>
      </c>
      <c r="BA9" s="10">
        <f t="shared" si="18"/>
        <v>0.96926659332599918</v>
      </c>
      <c r="BB9" s="10">
        <f t="shared" si="19"/>
        <v>0.67358085808580859</v>
      </c>
      <c r="BD9">
        <v>10</v>
      </c>
      <c r="BE9" s="9">
        <f t="shared" si="20"/>
        <v>0</v>
      </c>
      <c r="BF9" s="9">
        <f t="shared" si="21"/>
        <v>0</v>
      </c>
      <c r="BG9" s="9">
        <f t="shared" si="22"/>
        <v>0</v>
      </c>
      <c r="BH9" s="9">
        <f t="shared" si="23"/>
        <v>0</v>
      </c>
      <c r="BI9" s="9">
        <f t="shared" si="24"/>
        <v>0</v>
      </c>
      <c r="BJ9" s="9">
        <f t="shared" si="25"/>
        <v>0</v>
      </c>
      <c r="BK9" s="9">
        <f t="shared" si="26"/>
        <v>0</v>
      </c>
      <c r="BL9" s="9">
        <f t="shared" si="27"/>
        <v>0</v>
      </c>
      <c r="BM9" s="9">
        <f t="shared" si="28"/>
        <v>0</v>
      </c>
    </row>
    <row r="10" spans="1:65" x14ac:dyDescent="0.25">
      <c r="A10">
        <v>12</v>
      </c>
      <c r="B10" s="35">
        <f>'CRUISE DATA'!B10</f>
        <v>0</v>
      </c>
      <c r="C10" s="35">
        <f>'CRUISE DATA'!C10</f>
        <v>4</v>
      </c>
      <c r="D10" s="35">
        <f>'CRUISE DATA'!D10</f>
        <v>3</v>
      </c>
      <c r="E10" s="35">
        <f>'CRUISE DATA'!E10</f>
        <v>0</v>
      </c>
      <c r="F10" s="35">
        <f>'CRUISE DATA'!F10</f>
        <v>0</v>
      </c>
      <c r="G10" s="35">
        <f>'CRUISE DATA'!G10</f>
        <v>0</v>
      </c>
      <c r="H10" s="35">
        <f>'CRUISE DATA'!H10</f>
        <v>0</v>
      </c>
      <c r="I10" s="35">
        <f>'CRUISE DATA'!I10</f>
        <v>0</v>
      </c>
      <c r="J10" s="35">
        <f>'CRUISE DATA'!J10</f>
        <v>0</v>
      </c>
      <c r="L10">
        <v>12</v>
      </c>
      <c r="M10" s="9">
        <f>B10*(CRUISE_INFO!$B$3/(0.005454*'BAF PLOTS (2)'!$L10^2))/CRUISE_INFO!$B$4</f>
        <v>0</v>
      </c>
      <c r="N10" s="9">
        <f>C10*(CRUISE_INFO!$B$3/(0.005454*'BAF PLOTS (2)'!$L10^2))/CRUISE_INFO!$B$4</f>
        <v>0</v>
      </c>
      <c r="O10" s="9">
        <f>D10*(CRUISE_INFO!$B$3/(0.005454*'BAF PLOTS (2)'!$L10^2))/CRUISE_INFO!$B$4</f>
        <v>0</v>
      </c>
      <c r="P10" s="9">
        <f>E10*(CRUISE_INFO!$B$3/(0.005454*'BAF PLOTS (2)'!$L10^2))/CRUISE_INFO!$B$4</f>
        <v>0</v>
      </c>
      <c r="Q10" s="9">
        <f>F10*(CRUISE_INFO!$B$3/(0.005454*'BAF PLOTS (2)'!$L10^2))/CRUISE_INFO!$B$4</f>
        <v>0</v>
      </c>
      <c r="R10" s="9">
        <f>G10*(CRUISE_INFO!$B$3/(0.005454*'BAF PLOTS (2)'!$L10^2))/CRUISE_INFO!$B$4</f>
        <v>0</v>
      </c>
      <c r="S10" s="9">
        <f>H10*(CRUISE_INFO!$B$3/(0.005454*'BAF PLOTS (2)'!$L10^2))/CRUISE_INFO!$B$4</f>
        <v>0</v>
      </c>
      <c r="T10" s="9">
        <f>I10*(CRUISE_INFO!$B$3/(0.005454*'BAF PLOTS (2)'!$L10^2))/CRUISE_INFO!$B$4</f>
        <v>0</v>
      </c>
      <c r="U10" s="9">
        <f>J10*(CRUISE_INFO!$B$3/(0.005454*'BAF PLOTS (2)'!$L10^2))/CRUISE_INFO!$B$4</f>
        <v>0</v>
      </c>
      <c r="W10">
        <v>12</v>
      </c>
      <c r="X10" s="9">
        <f>B10*CRUISE_INFO!$B$3/CRUISE_INFO!$B$4</f>
        <v>0</v>
      </c>
      <c r="Y10" s="9">
        <f>C10*CRUISE_INFO!$B$3/CRUISE_INFO!$B$4</f>
        <v>0</v>
      </c>
      <c r="Z10" s="9">
        <f>D10*CRUISE_INFO!$B$3/CRUISE_INFO!$B$4</f>
        <v>0</v>
      </c>
      <c r="AA10" s="9">
        <f>E10*CRUISE_INFO!$B$3/CRUISE_INFO!$B$4</f>
        <v>0</v>
      </c>
      <c r="AB10" s="9">
        <f>F10*CRUISE_INFO!$B$3/CRUISE_INFO!$B$4</f>
        <v>0</v>
      </c>
      <c r="AC10" s="9">
        <f>G10*CRUISE_INFO!$B$3/CRUISE_INFO!$B$4</f>
        <v>0</v>
      </c>
      <c r="AD10" s="9">
        <f>H10*CRUISE_INFO!$B$3/CRUISE_INFO!$B$4</f>
        <v>0</v>
      </c>
      <c r="AE10" s="9">
        <f>I10*CRUISE_INFO!$B$3/CRUISE_INFO!$B$4</f>
        <v>0</v>
      </c>
      <c r="AF10" s="9">
        <f>J10*CRUISE_INFO!$B$3/CRUISE_INFO!$B$4</f>
        <v>0</v>
      </c>
      <c r="AH10">
        <v>12</v>
      </c>
      <c r="AI10" s="1">
        <f t="shared" si="3"/>
        <v>0.74754199999999993</v>
      </c>
      <c r="AJ10" s="1">
        <f t="shared" si="0"/>
        <v>0.48550500000000002</v>
      </c>
      <c r="AK10" s="1">
        <f t="shared" si="4"/>
        <v>0.338785</v>
      </c>
      <c r="AL10" s="1">
        <f t="shared" si="5"/>
        <v>0.338785</v>
      </c>
      <c r="AM10" s="1">
        <f t="shared" si="6"/>
        <v>0.6552659999999999</v>
      </c>
      <c r="AN10" s="1">
        <f t="shared" si="7"/>
        <v>0.48550500000000002</v>
      </c>
      <c r="AO10" s="1">
        <f t="shared" si="8"/>
        <v>0.74754199999999993</v>
      </c>
      <c r="AP10" s="1">
        <f t="shared" si="9"/>
        <v>0.74754199999999993</v>
      </c>
      <c r="AQ10" s="1">
        <f t="shared" si="10"/>
        <v>0.48550500000000002</v>
      </c>
      <c r="AS10">
        <v>12</v>
      </c>
      <c r="AT10" s="10">
        <f t="shared" si="11"/>
        <v>0.9518268956525282</v>
      </c>
      <c r="AU10" s="10">
        <f t="shared" si="12"/>
        <v>0.61818160982764958</v>
      </c>
      <c r="AV10" s="10">
        <f t="shared" si="13"/>
        <v>0.43136663203357378</v>
      </c>
      <c r="AW10" s="10">
        <f t="shared" si="14"/>
        <v>0.43136663203357378</v>
      </c>
      <c r="AX10" s="10">
        <f t="shared" si="15"/>
        <v>0.83433412785723016</v>
      </c>
      <c r="AY10" s="10">
        <f t="shared" si="16"/>
        <v>0.61818160982764958</v>
      </c>
      <c r="AZ10" s="10">
        <f t="shared" si="17"/>
        <v>0.9518268956525282</v>
      </c>
      <c r="BA10" s="10">
        <f t="shared" si="18"/>
        <v>0.9518268956525282</v>
      </c>
      <c r="BB10" s="10">
        <f t="shared" si="19"/>
        <v>0.61818160982764958</v>
      </c>
      <c r="BD10">
        <v>12</v>
      </c>
      <c r="BE10" s="9">
        <f t="shared" si="20"/>
        <v>0</v>
      </c>
      <c r="BF10" s="9">
        <f t="shared" si="21"/>
        <v>0</v>
      </c>
      <c r="BG10" s="9">
        <f t="shared" si="22"/>
        <v>0</v>
      </c>
      <c r="BH10" s="9">
        <f t="shared" si="23"/>
        <v>0</v>
      </c>
      <c r="BI10" s="9">
        <f t="shared" si="24"/>
        <v>0</v>
      </c>
      <c r="BJ10" s="9">
        <f t="shared" si="25"/>
        <v>0</v>
      </c>
      <c r="BK10" s="9">
        <f t="shared" si="26"/>
        <v>0</v>
      </c>
      <c r="BL10" s="9">
        <f t="shared" si="27"/>
        <v>0</v>
      </c>
      <c r="BM10" s="9">
        <f t="shared" si="28"/>
        <v>0</v>
      </c>
    </row>
    <row r="11" spans="1:65" x14ac:dyDescent="0.25">
      <c r="A11">
        <v>14</v>
      </c>
      <c r="B11" s="35">
        <f>'CRUISE DATA'!B11</f>
        <v>0</v>
      </c>
      <c r="C11" s="35">
        <f>'CRUISE DATA'!C11</f>
        <v>3</v>
      </c>
      <c r="D11" s="35">
        <f>'CRUISE DATA'!D11</f>
        <v>0</v>
      </c>
      <c r="E11" s="35">
        <f>'CRUISE DATA'!E11</f>
        <v>0</v>
      </c>
      <c r="F11" s="35">
        <f>'CRUISE DATA'!F11</f>
        <v>0</v>
      </c>
      <c r="G11" s="35">
        <f>'CRUISE DATA'!G11</f>
        <v>0</v>
      </c>
      <c r="H11" s="35">
        <f>'CRUISE DATA'!H11</f>
        <v>0</v>
      </c>
      <c r="I11" s="35">
        <f>'CRUISE DATA'!I11</f>
        <v>0</v>
      </c>
      <c r="J11" s="35">
        <f>'CRUISE DATA'!J11</f>
        <v>0</v>
      </c>
      <c r="L11">
        <v>14</v>
      </c>
      <c r="M11" s="9">
        <f>B11*(CRUISE_INFO!$B$3/(0.005454*'BAF PLOTS (2)'!$L11^2))/CRUISE_INFO!$B$4</f>
        <v>0</v>
      </c>
      <c r="N11" s="9">
        <f>C11*(CRUISE_INFO!$B$3/(0.005454*'BAF PLOTS (2)'!$L11^2))/CRUISE_INFO!$B$4</f>
        <v>0</v>
      </c>
      <c r="O11" s="9">
        <f>D11*(CRUISE_INFO!$B$3/(0.005454*'BAF PLOTS (2)'!$L11^2))/CRUISE_INFO!$B$4</f>
        <v>0</v>
      </c>
      <c r="P11" s="9">
        <f>E11*(CRUISE_INFO!$B$3/(0.005454*'BAF PLOTS (2)'!$L11^2))/CRUISE_INFO!$B$4</f>
        <v>0</v>
      </c>
      <c r="Q11" s="9">
        <f>F11*(CRUISE_INFO!$B$3/(0.005454*'BAF PLOTS (2)'!$L11^2))/CRUISE_INFO!$B$4</f>
        <v>0</v>
      </c>
      <c r="R11" s="9">
        <f>G11*(CRUISE_INFO!$B$3/(0.005454*'BAF PLOTS (2)'!$L11^2))/CRUISE_INFO!$B$4</f>
        <v>0</v>
      </c>
      <c r="S11" s="9">
        <f>H11*(CRUISE_INFO!$B$3/(0.005454*'BAF PLOTS (2)'!$L11^2))/CRUISE_INFO!$B$4</f>
        <v>0</v>
      </c>
      <c r="T11" s="9">
        <f>I11*(CRUISE_INFO!$B$3/(0.005454*'BAF PLOTS (2)'!$L11^2))/CRUISE_INFO!$B$4</f>
        <v>0</v>
      </c>
      <c r="U11" s="9">
        <f>J11*(CRUISE_INFO!$B$3/(0.005454*'BAF PLOTS (2)'!$L11^2))/CRUISE_INFO!$B$4</f>
        <v>0</v>
      </c>
      <c r="W11">
        <v>14</v>
      </c>
      <c r="X11" s="9">
        <f>B11*CRUISE_INFO!$B$3/CRUISE_INFO!$B$4</f>
        <v>0</v>
      </c>
      <c r="Y11" s="9">
        <f>C11*CRUISE_INFO!$B$3/CRUISE_INFO!$B$4</f>
        <v>0</v>
      </c>
      <c r="Z11" s="9">
        <f>D11*CRUISE_INFO!$B$3/CRUISE_INFO!$B$4</f>
        <v>0</v>
      </c>
      <c r="AA11" s="9">
        <f>E11*CRUISE_INFO!$B$3/CRUISE_INFO!$B$4</f>
        <v>0</v>
      </c>
      <c r="AB11" s="9">
        <f>F11*CRUISE_INFO!$B$3/CRUISE_INFO!$B$4</f>
        <v>0</v>
      </c>
      <c r="AC11" s="9">
        <f>G11*CRUISE_INFO!$B$3/CRUISE_INFO!$B$4</f>
        <v>0</v>
      </c>
      <c r="AD11" s="9">
        <f>H11*CRUISE_INFO!$B$3/CRUISE_INFO!$B$4</f>
        <v>0</v>
      </c>
      <c r="AE11" s="9">
        <f>I11*CRUISE_INFO!$B$3/CRUISE_INFO!$B$4</f>
        <v>0</v>
      </c>
      <c r="AF11" s="9">
        <f>J11*CRUISE_INFO!$B$3/CRUISE_INFO!$B$4</f>
        <v>0</v>
      </c>
      <c r="AH11">
        <v>14</v>
      </c>
      <c r="AI11" s="1">
        <f t="shared" si="3"/>
        <v>1.0039659999999999</v>
      </c>
      <c r="AJ11" s="1">
        <f t="shared" si="0"/>
        <v>0.61732699999999996</v>
      </c>
      <c r="AK11" s="1">
        <f t="shared" si="4"/>
        <v>0.41498100000000004</v>
      </c>
      <c r="AL11" s="1">
        <f t="shared" si="5"/>
        <v>0.41498100000000004</v>
      </c>
      <c r="AM11" s="1">
        <f t="shared" si="6"/>
        <v>0.85408200000000001</v>
      </c>
      <c r="AN11" s="1">
        <f t="shared" si="7"/>
        <v>0.61732699999999996</v>
      </c>
      <c r="AO11" s="1">
        <f t="shared" si="8"/>
        <v>1.0039659999999999</v>
      </c>
      <c r="AP11" s="1">
        <f t="shared" si="9"/>
        <v>1.0039659999999999</v>
      </c>
      <c r="AQ11" s="1">
        <f t="shared" si="10"/>
        <v>0.61732699999999996</v>
      </c>
      <c r="AS11">
        <v>14</v>
      </c>
      <c r="AT11" s="10">
        <f t="shared" si="11"/>
        <v>0.93917776131354636</v>
      </c>
      <c r="AU11" s="10">
        <f t="shared" si="12"/>
        <v>0.57748946663373824</v>
      </c>
      <c r="AV11" s="10">
        <f t="shared" si="13"/>
        <v>0.38820132013201331</v>
      </c>
      <c r="AW11" s="10">
        <f t="shared" si="14"/>
        <v>0.38820132013201331</v>
      </c>
      <c r="AX11" s="10">
        <f t="shared" si="15"/>
        <v>0.79896612110190623</v>
      </c>
      <c r="AY11" s="10">
        <f t="shared" si="16"/>
        <v>0.57748946663373824</v>
      </c>
      <c r="AZ11" s="10">
        <f t="shared" si="17"/>
        <v>0.93917776131354636</v>
      </c>
      <c r="BA11" s="10">
        <f t="shared" si="18"/>
        <v>0.93917776131354636</v>
      </c>
      <c r="BB11" s="10">
        <f t="shared" si="19"/>
        <v>0.57748946663373824</v>
      </c>
      <c r="BD11">
        <v>14</v>
      </c>
      <c r="BE11" s="9">
        <f t="shared" si="20"/>
        <v>0</v>
      </c>
      <c r="BF11" s="9">
        <f t="shared" si="21"/>
        <v>0</v>
      </c>
      <c r="BG11" s="9">
        <f t="shared" si="22"/>
        <v>0</v>
      </c>
      <c r="BH11" s="9">
        <f t="shared" si="23"/>
        <v>0</v>
      </c>
      <c r="BI11" s="9">
        <f t="shared" si="24"/>
        <v>0</v>
      </c>
      <c r="BJ11" s="9">
        <f t="shared" si="25"/>
        <v>0</v>
      </c>
      <c r="BK11" s="9">
        <f t="shared" si="26"/>
        <v>0</v>
      </c>
      <c r="BL11" s="9">
        <f t="shared" si="27"/>
        <v>0</v>
      </c>
      <c r="BM11" s="9">
        <f t="shared" si="28"/>
        <v>0</v>
      </c>
    </row>
    <row r="12" spans="1:65" x14ac:dyDescent="0.25">
      <c r="A12">
        <v>16</v>
      </c>
      <c r="B12" s="35">
        <f>'CRUISE DATA'!B12</f>
        <v>0</v>
      </c>
      <c r="C12" s="35">
        <f>'CRUISE DATA'!C12</f>
        <v>0</v>
      </c>
      <c r="D12" s="35">
        <f>'CRUISE DATA'!D12</f>
        <v>0</v>
      </c>
      <c r="E12" s="35">
        <f>'CRUISE DATA'!E12</f>
        <v>0</v>
      </c>
      <c r="F12" s="35">
        <f>'CRUISE DATA'!F12</f>
        <v>0</v>
      </c>
      <c r="G12" s="35">
        <f>'CRUISE DATA'!G12</f>
        <v>0</v>
      </c>
      <c r="H12" s="35">
        <f>'CRUISE DATA'!H12</f>
        <v>0</v>
      </c>
      <c r="I12" s="35">
        <f>'CRUISE DATA'!I12</f>
        <v>0</v>
      </c>
      <c r="J12" s="35">
        <f>'CRUISE DATA'!J12</f>
        <v>0</v>
      </c>
      <c r="L12">
        <v>16</v>
      </c>
      <c r="M12" s="9">
        <f>B12*(CRUISE_INFO!$B$3/(0.005454*'BAF PLOTS (2)'!$L12^2))/CRUISE_INFO!$B$4</f>
        <v>0</v>
      </c>
      <c r="N12" s="9">
        <f>C12*(CRUISE_INFO!$B$3/(0.005454*'BAF PLOTS (2)'!$L12^2))/CRUISE_INFO!$B$4</f>
        <v>0</v>
      </c>
      <c r="O12" s="9">
        <f>D12*(CRUISE_INFO!$B$3/(0.005454*'BAF PLOTS (2)'!$L12^2))/CRUISE_INFO!$B$4</f>
        <v>0</v>
      </c>
      <c r="P12" s="9">
        <f>E12*(CRUISE_INFO!$B$3/(0.005454*'BAF PLOTS (2)'!$L12^2))/CRUISE_INFO!$B$4</f>
        <v>0</v>
      </c>
      <c r="Q12" s="9">
        <f>F12*(CRUISE_INFO!$B$3/(0.005454*'BAF PLOTS (2)'!$L12^2))/CRUISE_INFO!$B$4</f>
        <v>0</v>
      </c>
      <c r="R12" s="9">
        <f>G12*(CRUISE_INFO!$B$3/(0.005454*'BAF PLOTS (2)'!$L12^2))/CRUISE_INFO!$B$4</f>
        <v>0</v>
      </c>
      <c r="S12" s="9">
        <f>H12*(CRUISE_INFO!$B$3/(0.005454*'BAF PLOTS (2)'!$L12^2))/CRUISE_INFO!$B$4</f>
        <v>0</v>
      </c>
      <c r="T12" s="9">
        <f>I12*(CRUISE_INFO!$B$3/(0.005454*'BAF PLOTS (2)'!$L12^2))/CRUISE_INFO!$B$4</f>
        <v>0</v>
      </c>
      <c r="U12" s="9">
        <f>J12*(CRUISE_INFO!$B$3/(0.005454*'BAF PLOTS (2)'!$L12^2))/CRUISE_INFO!$B$4</f>
        <v>0</v>
      </c>
      <c r="W12">
        <v>16</v>
      </c>
      <c r="X12" s="9">
        <f>B12*CRUISE_INFO!$B$3/CRUISE_INFO!$B$4</f>
        <v>0</v>
      </c>
      <c r="Y12" s="9">
        <f>C12*CRUISE_INFO!$B$3/CRUISE_INFO!$B$4</f>
        <v>0</v>
      </c>
      <c r="Z12" s="9">
        <f>D12*CRUISE_INFO!$B$3/CRUISE_INFO!$B$4</f>
        <v>0</v>
      </c>
      <c r="AA12" s="9">
        <f>E12*CRUISE_INFO!$B$3/CRUISE_INFO!$B$4</f>
        <v>0</v>
      </c>
      <c r="AB12" s="9">
        <f>F12*CRUISE_INFO!$B$3/CRUISE_INFO!$B$4</f>
        <v>0</v>
      </c>
      <c r="AC12" s="9">
        <f>G12*CRUISE_INFO!$B$3/CRUISE_INFO!$B$4</f>
        <v>0</v>
      </c>
      <c r="AD12" s="9">
        <f>H12*CRUISE_INFO!$B$3/CRUISE_INFO!$B$4</f>
        <v>0</v>
      </c>
      <c r="AE12" s="9">
        <f>I12*CRUISE_INFO!$B$3/CRUISE_INFO!$B$4</f>
        <v>0</v>
      </c>
      <c r="AF12" s="9">
        <f>J12*CRUISE_INFO!$B$3/CRUISE_INFO!$B$4</f>
        <v>0</v>
      </c>
      <c r="AH12">
        <v>16</v>
      </c>
      <c r="AI12" s="1">
        <f t="shared" si="3"/>
        <v>1.2979099999999999</v>
      </c>
      <c r="AJ12" s="1">
        <f t="shared" si="0"/>
        <v>0.76283699999999999</v>
      </c>
      <c r="AK12" s="1">
        <f t="shared" si="4"/>
        <v>0.49814500000000006</v>
      </c>
      <c r="AL12" s="1">
        <f t="shared" si="5"/>
        <v>0.49814500000000006</v>
      </c>
      <c r="AM12" s="1">
        <f t="shared" si="6"/>
        <v>1.0782579999999999</v>
      </c>
      <c r="AN12" s="1">
        <f t="shared" si="7"/>
        <v>0.76283699999999999</v>
      </c>
      <c r="AO12" s="1">
        <f t="shared" si="8"/>
        <v>1.2979099999999999</v>
      </c>
      <c r="AP12" s="1">
        <f t="shared" si="9"/>
        <v>1.2979099999999999</v>
      </c>
      <c r="AQ12" s="1">
        <f t="shared" si="10"/>
        <v>0.76283699999999999</v>
      </c>
      <c r="AS12">
        <v>16</v>
      </c>
      <c r="AT12" s="10">
        <f t="shared" si="11"/>
        <v>0.92958579712137879</v>
      </c>
      <c r="AU12" s="10">
        <f t="shared" si="12"/>
        <v>0.54635717477997803</v>
      </c>
      <c r="AV12" s="10">
        <f t="shared" si="13"/>
        <v>0.35678014416024945</v>
      </c>
      <c r="AW12" s="10">
        <f t="shared" si="14"/>
        <v>0.35678014416024945</v>
      </c>
      <c r="AX12" s="10">
        <f t="shared" si="15"/>
        <v>0.77226720067840116</v>
      </c>
      <c r="AY12" s="10">
        <f t="shared" si="16"/>
        <v>0.54635717477997803</v>
      </c>
      <c r="AZ12" s="10">
        <f t="shared" si="17"/>
        <v>0.92958579712137879</v>
      </c>
      <c r="BA12" s="10">
        <f t="shared" si="18"/>
        <v>0.92958579712137879</v>
      </c>
      <c r="BB12" s="10">
        <f t="shared" si="19"/>
        <v>0.54635717477997803</v>
      </c>
      <c r="BD12">
        <v>16</v>
      </c>
      <c r="BE12" s="9">
        <f t="shared" si="20"/>
        <v>0</v>
      </c>
      <c r="BF12" s="9">
        <f t="shared" si="21"/>
        <v>0</v>
      </c>
      <c r="BG12" s="9">
        <f t="shared" si="22"/>
        <v>0</v>
      </c>
      <c r="BH12" s="9">
        <f t="shared" si="23"/>
        <v>0</v>
      </c>
      <c r="BI12" s="9">
        <f t="shared" si="24"/>
        <v>0</v>
      </c>
      <c r="BJ12" s="9">
        <f t="shared" si="25"/>
        <v>0</v>
      </c>
      <c r="BK12" s="9">
        <f t="shared" si="26"/>
        <v>0</v>
      </c>
      <c r="BL12" s="9">
        <f t="shared" si="27"/>
        <v>0</v>
      </c>
      <c r="BM12" s="9">
        <f t="shared" si="28"/>
        <v>0</v>
      </c>
    </row>
    <row r="13" spans="1:65" x14ac:dyDescent="0.25">
      <c r="A13">
        <v>18</v>
      </c>
      <c r="B13" s="35">
        <f>'CRUISE DATA'!B13</f>
        <v>0</v>
      </c>
      <c r="C13" s="35">
        <f>'CRUISE DATA'!C13</f>
        <v>0</v>
      </c>
      <c r="D13" s="35">
        <f>'CRUISE DATA'!D13</f>
        <v>0</v>
      </c>
      <c r="E13" s="35">
        <f>'CRUISE DATA'!E13</f>
        <v>0</v>
      </c>
      <c r="F13" s="35">
        <f>'CRUISE DATA'!F13</f>
        <v>0</v>
      </c>
      <c r="G13" s="35">
        <f>'CRUISE DATA'!G13</f>
        <v>0</v>
      </c>
      <c r="H13" s="35">
        <f>'CRUISE DATA'!H13</f>
        <v>0</v>
      </c>
      <c r="I13" s="35">
        <f>'CRUISE DATA'!I13</f>
        <v>0</v>
      </c>
      <c r="J13" s="35">
        <f>'CRUISE DATA'!J13</f>
        <v>0</v>
      </c>
      <c r="L13">
        <v>18</v>
      </c>
      <c r="M13" s="9">
        <f>B13*(CRUISE_INFO!$B$3/(0.005454*'BAF PLOTS (2)'!$L13^2))/CRUISE_INFO!$B$4</f>
        <v>0</v>
      </c>
      <c r="N13" s="9">
        <f>C13*(CRUISE_INFO!$B$3/(0.005454*'BAF PLOTS (2)'!$L13^2))/CRUISE_INFO!$B$4</f>
        <v>0</v>
      </c>
      <c r="O13" s="9">
        <f>D13*(CRUISE_INFO!$B$3/(0.005454*'BAF PLOTS (2)'!$L13^2))/CRUISE_INFO!$B$4</f>
        <v>0</v>
      </c>
      <c r="P13" s="9">
        <f>E13*(CRUISE_INFO!$B$3/(0.005454*'BAF PLOTS (2)'!$L13^2))/CRUISE_INFO!$B$4</f>
        <v>0</v>
      </c>
      <c r="Q13" s="9">
        <f>F13*(CRUISE_INFO!$B$3/(0.005454*'BAF PLOTS (2)'!$L13^2))/CRUISE_INFO!$B$4</f>
        <v>0</v>
      </c>
      <c r="R13" s="9">
        <f>G13*(CRUISE_INFO!$B$3/(0.005454*'BAF PLOTS (2)'!$L13^2))/CRUISE_INFO!$B$4</f>
        <v>0</v>
      </c>
      <c r="S13" s="9">
        <f>H13*(CRUISE_INFO!$B$3/(0.005454*'BAF PLOTS (2)'!$L13^2))/CRUISE_INFO!$B$4</f>
        <v>0</v>
      </c>
      <c r="T13" s="9">
        <f>I13*(CRUISE_INFO!$B$3/(0.005454*'BAF PLOTS (2)'!$L13^2))/CRUISE_INFO!$B$4</f>
        <v>0</v>
      </c>
      <c r="U13" s="9">
        <f>J13*(CRUISE_INFO!$B$3/(0.005454*'BAF PLOTS (2)'!$L13^2))/CRUISE_INFO!$B$4</f>
        <v>0</v>
      </c>
      <c r="W13">
        <v>18</v>
      </c>
      <c r="X13" s="9">
        <f>B13*CRUISE_INFO!$B$3/CRUISE_INFO!$B$4</f>
        <v>0</v>
      </c>
      <c r="Y13" s="9">
        <f>C13*CRUISE_INFO!$B$3/CRUISE_INFO!$B$4</f>
        <v>0</v>
      </c>
      <c r="Z13" s="9">
        <f>D13*CRUISE_INFO!$B$3/CRUISE_INFO!$B$4</f>
        <v>0</v>
      </c>
      <c r="AA13" s="9">
        <f>E13*CRUISE_INFO!$B$3/CRUISE_INFO!$B$4</f>
        <v>0</v>
      </c>
      <c r="AB13" s="9">
        <f>F13*CRUISE_INFO!$B$3/CRUISE_INFO!$B$4</f>
        <v>0</v>
      </c>
      <c r="AC13" s="9">
        <f>G13*CRUISE_INFO!$B$3/CRUISE_INFO!$B$4</f>
        <v>0</v>
      </c>
      <c r="AD13" s="9">
        <f>H13*CRUISE_INFO!$B$3/CRUISE_INFO!$B$4</f>
        <v>0</v>
      </c>
      <c r="AE13" s="9">
        <f>I13*CRUISE_INFO!$B$3/CRUISE_INFO!$B$4</f>
        <v>0</v>
      </c>
      <c r="AF13" s="9">
        <f>J13*CRUISE_INFO!$B$3/CRUISE_INFO!$B$4</f>
        <v>0</v>
      </c>
      <c r="AH13">
        <v>18</v>
      </c>
      <c r="AI13" s="1">
        <f t="shared" si="3"/>
        <v>1.6293739999999999</v>
      </c>
      <c r="AJ13" s="1">
        <f t="shared" si="0"/>
        <v>0.92203499999999994</v>
      </c>
      <c r="AK13" s="1">
        <f t="shared" si="4"/>
        <v>0.58827700000000005</v>
      </c>
      <c r="AL13" s="1">
        <f t="shared" si="5"/>
        <v>0.58827700000000005</v>
      </c>
      <c r="AM13" s="1">
        <f t="shared" si="6"/>
        <v>1.3277939999999999</v>
      </c>
      <c r="AN13" s="1">
        <f t="shared" si="7"/>
        <v>0.92203499999999994</v>
      </c>
      <c r="AO13" s="1">
        <f t="shared" si="8"/>
        <v>1.6293739999999999</v>
      </c>
      <c r="AP13" s="1">
        <f t="shared" si="9"/>
        <v>1.6293739999999999</v>
      </c>
      <c r="AQ13" s="1">
        <f t="shared" si="10"/>
        <v>0.92203499999999994</v>
      </c>
      <c r="AS13">
        <v>18</v>
      </c>
      <c r="AT13" s="10">
        <f t="shared" si="11"/>
        <v>0.92206309108277096</v>
      </c>
      <c r="AU13" s="10">
        <f t="shared" si="12"/>
        <v>0.52177980143693392</v>
      </c>
      <c r="AV13" s="10">
        <f t="shared" si="13"/>
        <v>0.33290607867371108</v>
      </c>
      <c r="AW13" s="10">
        <f t="shared" si="14"/>
        <v>0.33290607867371108</v>
      </c>
      <c r="AX13" s="10">
        <f t="shared" si="15"/>
        <v>0.75139890532263109</v>
      </c>
      <c r="AY13" s="10">
        <f t="shared" si="16"/>
        <v>0.52177980143693392</v>
      </c>
      <c r="AZ13" s="10">
        <f t="shared" si="17"/>
        <v>0.92206309108277096</v>
      </c>
      <c r="BA13" s="10">
        <f t="shared" si="18"/>
        <v>0.92206309108277096</v>
      </c>
      <c r="BB13" s="10">
        <f t="shared" si="19"/>
        <v>0.52177980143693392</v>
      </c>
      <c r="BD13">
        <v>18</v>
      </c>
      <c r="BE13" s="9">
        <f t="shared" si="20"/>
        <v>0</v>
      </c>
      <c r="BF13" s="9">
        <f t="shared" si="21"/>
        <v>0</v>
      </c>
      <c r="BG13" s="9">
        <f t="shared" si="22"/>
        <v>0</v>
      </c>
      <c r="BH13" s="9">
        <f t="shared" si="23"/>
        <v>0</v>
      </c>
      <c r="BI13" s="9">
        <f t="shared" si="24"/>
        <v>0</v>
      </c>
      <c r="BJ13" s="9">
        <f t="shared" si="25"/>
        <v>0</v>
      </c>
      <c r="BK13" s="9">
        <f t="shared" si="26"/>
        <v>0</v>
      </c>
      <c r="BL13" s="9">
        <f t="shared" si="27"/>
        <v>0</v>
      </c>
      <c r="BM13" s="9">
        <f t="shared" si="28"/>
        <v>0</v>
      </c>
    </row>
    <row r="14" spans="1:65" x14ac:dyDescent="0.25">
      <c r="A14">
        <v>20</v>
      </c>
      <c r="B14" s="35">
        <f>'CRUISE DATA'!B14</f>
        <v>0</v>
      </c>
      <c r="C14" s="35">
        <f>'CRUISE DATA'!C14</f>
        <v>0</v>
      </c>
      <c r="D14" s="35">
        <f>'CRUISE DATA'!D14</f>
        <v>0</v>
      </c>
      <c r="E14" s="35">
        <f>'CRUISE DATA'!E14</f>
        <v>0</v>
      </c>
      <c r="F14" s="35">
        <f>'CRUISE DATA'!F14</f>
        <v>0</v>
      </c>
      <c r="G14" s="35">
        <f>'CRUISE DATA'!G14</f>
        <v>0</v>
      </c>
      <c r="H14" s="35">
        <f>'CRUISE DATA'!H14</f>
        <v>0</v>
      </c>
      <c r="I14" s="35">
        <f>'CRUISE DATA'!I14</f>
        <v>0</v>
      </c>
      <c r="J14" s="35">
        <f>'CRUISE DATA'!J14</f>
        <v>0</v>
      </c>
      <c r="L14">
        <v>20</v>
      </c>
      <c r="M14" s="9">
        <f>B14*(CRUISE_INFO!$B$3/(0.005454*'BAF PLOTS (2)'!$L14^2))/CRUISE_INFO!$B$4</f>
        <v>0</v>
      </c>
      <c r="N14" s="9">
        <f>C14*(CRUISE_INFO!$B$3/(0.005454*'BAF PLOTS (2)'!$L14^2))/CRUISE_INFO!$B$4</f>
        <v>0</v>
      </c>
      <c r="O14" s="9">
        <f>D14*(CRUISE_INFO!$B$3/(0.005454*'BAF PLOTS (2)'!$L14^2))/CRUISE_INFO!$B$4</f>
        <v>0</v>
      </c>
      <c r="P14" s="9">
        <f>E14*(CRUISE_INFO!$B$3/(0.005454*'BAF PLOTS (2)'!$L14^2))/CRUISE_INFO!$B$4</f>
        <v>0</v>
      </c>
      <c r="Q14" s="9">
        <f>F14*(CRUISE_INFO!$B$3/(0.005454*'BAF PLOTS (2)'!$L14^2))/CRUISE_INFO!$B$4</f>
        <v>0</v>
      </c>
      <c r="R14" s="9">
        <f>G14*(CRUISE_INFO!$B$3/(0.005454*'BAF PLOTS (2)'!$L14^2))/CRUISE_INFO!$B$4</f>
        <v>0</v>
      </c>
      <c r="S14" s="9">
        <f>H14*(CRUISE_INFO!$B$3/(0.005454*'BAF PLOTS (2)'!$L14^2))/CRUISE_INFO!$B$4</f>
        <v>0</v>
      </c>
      <c r="T14" s="9">
        <f>I14*(CRUISE_INFO!$B$3/(0.005454*'BAF PLOTS (2)'!$L14^2))/CRUISE_INFO!$B$4</f>
        <v>0</v>
      </c>
      <c r="U14" s="9">
        <f>J14*(CRUISE_INFO!$B$3/(0.005454*'BAF PLOTS (2)'!$L14^2))/CRUISE_INFO!$B$4</f>
        <v>0</v>
      </c>
      <c r="W14">
        <v>20</v>
      </c>
      <c r="X14" s="9">
        <f>B14*CRUISE_INFO!$B$3/CRUISE_INFO!$B$4</f>
        <v>0</v>
      </c>
      <c r="Y14" s="9">
        <f>C14*CRUISE_INFO!$B$3/CRUISE_INFO!$B$4</f>
        <v>0</v>
      </c>
      <c r="Z14" s="9">
        <f>D14*CRUISE_INFO!$B$3/CRUISE_INFO!$B$4</f>
        <v>0</v>
      </c>
      <c r="AA14" s="9">
        <f>E14*CRUISE_INFO!$B$3/CRUISE_INFO!$B$4</f>
        <v>0</v>
      </c>
      <c r="AB14" s="9">
        <f>F14*CRUISE_INFO!$B$3/CRUISE_INFO!$B$4</f>
        <v>0</v>
      </c>
      <c r="AC14" s="9">
        <f>G14*CRUISE_INFO!$B$3/CRUISE_INFO!$B$4</f>
        <v>0</v>
      </c>
      <c r="AD14" s="9">
        <f>H14*CRUISE_INFO!$B$3/CRUISE_INFO!$B$4</f>
        <v>0</v>
      </c>
      <c r="AE14" s="9">
        <f>I14*CRUISE_INFO!$B$3/CRUISE_INFO!$B$4</f>
        <v>0</v>
      </c>
      <c r="AF14" s="9">
        <f>J14*CRUISE_INFO!$B$3/CRUISE_INFO!$B$4</f>
        <v>0</v>
      </c>
      <c r="AH14">
        <v>20</v>
      </c>
      <c r="AI14" s="1">
        <f t="shared" si="3"/>
        <v>1.9983579999999996</v>
      </c>
      <c r="AJ14" s="1">
        <f t="shared" si="0"/>
        <v>1.094921</v>
      </c>
      <c r="AK14" s="1">
        <f t="shared" si="4"/>
        <v>0.68537700000000013</v>
      </c>
      <c r="AL14" s="1">
        <f t="shared" si="5"/>
        <v>0.68537700000000013</v>
      </c>
      <c r="AM14" s="1">
        <f t="shared" si="6"/>
        <v>1.6026900000000002</v>
      </c>
      <c r="AN14" s="1">
        <f t="shared" si="7"/>
        <v>1.094921</v>
      </c>
      <c r="AO14" s="1">
        <f t="shared" si="8"/>
        <v>1.9983579999999996</v>
      </c>
      <c r="AP14" s="1">
        <f t="shared" si="9"/>
        <v>1.9983579999999996</v>
      </c>
      <c r="AQ14" s="1">
        <f t="shared" si="10"/>
        <v>1.094921</v>
      </c>
      <c r="AS14">
        <v>20</v>
      </c>
      <c r="AT14" s="10">
        <f t="shared" si="11"/>
        <v>0.91600568390172343</v>
      </c>
      <c r="AU14" s="10">
        <f t="shared" si="12"/>
        <v>0.5018889805647232</v>
      </c>
      <c r="AV14" s="10">
        <f t="shared" si="13"/>
        <v>0.31416254125412552</v>
      </c>
      <c r="AW14" s="10">
        <f t="shared" si="14"/>
        <v>0.31416254125412552</v>
      </c>
      <c r="AX14" s="10">
        <f t="shared" si="15"/>
        <v>0.73463971397139727</v>
      </c>
      <c r="AY14" s="10">
        <f t="shared" si="16"/>
        <v>0.5018889805647232</v>
      </c>
      <c r="AZ14" s="10">
        <f t="shared" si="17"/>
        <v>0.91600568390172343</v>
      </c>
      <c r="BA14" s="10">
        <f t="shared" si="18"/>
        <v>0.91600568390172343</v>
      </c>
      <c r="BB14" s="10">
        <f t="shared" si="19"/>
        <v>0.5018889805647232</v>
      </c>
      <c r="BD14">
        <v>20</v>
      </c>
      <c r="BE14" s="9">
        <f t="shared" si="20"/>
        <v>0</v>
      </c>
      <c r="BF14" s="9">
        <f t="shared" si="21"/>
        <v>0</v>
      </c>
      <c r="BG14" s="9">
        <f t="shared" si="22"/>
        <v>0</v>
      </c>
      <c r="BH14" s="9">
        <f t="shared" si="23"/>
        <v>0</v>
      </c>
      <c r="BI14" s="9">
        <f t="shared" si="24"/>
        <v>0</v>
      </c>
      <c r="BJ14" s="9">
        <f t="shared" si="25"/>
        <v>0</v>
      </c>
      <c r="BK14" s="9">
        <f t="shared" si="26"/>
        <v>0</v>
      </c>
      <c r="BL14" s="9">
        <f t="shared" si="27"/>
        <v>0</v>
      </c>
      <c r="BM14" s="9">
        <f t="shared" si="28"/>
        <v>0</v>
      </c>
    </row>
    <row r="15" spans="1:65" x14ac:dyDescent="0.25">
      <c r="A15">
        <v>22</v>
      </c>
      <c r="B15" s="35">
        <f>'CRUISE DATA'!B15</f>
        <v>0</v>
      </c>
      <c r="C15" s="35">
        <f>'CRUISE DATA'!C15</f>
        <v>0</v>
      </c>
      <c r="D15" s="35">
        <f>'CRUISE DATA'!D15</f>
        <v>0</v>
      </c>
      <c r="E15" s="35">
        <f>'CRUISE DATA'!E15</f>
        <v>0</v>
      </c>
      <c r="F15" s="35">
        <f>'CRUISE DATA'!F15</f>
        <v>0</v>
      </c>
      <c r="G15" s="35">
        <f>'CRUISE DATA'!G15</f>
        <v>0</v>
      </c>
      <c r="H15" s="35">
        <f>'CRUISE DATA'!H15</f>
        <v>0</v>
      </c>
      <c r="I15" s="35">
        <f>'CRUISE DATA'!I15</f>
        <v>0</v>
      </c>
      <c r="J15" s="35">
        <f>'CRUISE DATA'!J15</f>
        <v>0</v>
      </c>
      <c r="L15">
        <v>22</v>
      </c>
      <c r="M15" s="9">
        <f>B15*(CRUISE_INFO!$B$3/(0.005454*'BAF PLOTS (2)'!$L15^2))/CRUISE_INFO!$B$4</f>
        <v>0</v>
      </c>
      <c r="N15" s="9">
        <f>C15*(CRUISE_INFO!$B$3/(0.005454*'BAF PLOTS (2)'!$L15^2))/CRUISE_INFO!$B$4</f>
        <v>0</v>
      </c>
      <c r="O15" s="9">
        <f>D15*(CRUISE_INFO!$B$3/(0.005454*'BAF PLOTS (2)'!$L15^2))/CRUISE_INFO!$B$4</f>
        <v>0</v>
      </c>
      <c r="P15" s="9">
        <f>E15*(CRUISE_INFO!$B$3/(0.005454*'BAF PLOTS (2)'!$L15^2))/CRUISE_INFO!$B$4</f>
        <v>0</v>
      </c>
      <c r="Q15" s="9">
        <f>F15*(CRUISE_INFO!$B$3/(0.005454*'BAF PLOTS (2)'!$L15^2))/CRUISE_INFO!$B$4</f>
        <v>0</v>
      </c>
      <c r="R15" s="9">
        <f>G15*(CRUISE_INFO!$B$3/(0.005454*'BAF PLOTS (2)'!$L15^2))/CRUISE_INFO!$B$4</f>
        <v>0</v>
      </c>
      <c r="S15" s="9">
        <f>H15*(CRUISE_INFO!$B$3/(0.005454*'BAF PLOTS (2)'!$L15^2))/CRUISE_INFO!$B$4</f>
        <v>0</v>
      </c>
      <c r="T15" s="9">
        <f>I15*(CRUISE_INFO!$B$3/(0.005454*'BAF PLOTS (2)'!$L15^2))/CRUISE_INFO!$B$4</f>
        <v>0</v>
      </c>
      <c r="U15" s="9">
        <f>J15*(CRUISE_INFO!$B$3/(0.005454*'BAF PLOTS (2)'!$L15^2))/CRUISE_INFO!$B$4</f>
        <v>0</v>
      </c>
      <c r="W15">
        <v>22</v>
      </c>
      <c r="X15" s="9">
        <f>B15*CRUISE_INFO!$B$3/CRUISE_INFO!$B$4</f>
        <v>0</v>
      </c>
      <c r="Y15" s="9">
        <f>C15*CRUISE_INFO!$B$3/CRUISE_INFO!$B$4</f>
        <v>0</v>
      </c>
      <c r="Z15" s="9">
        <f>D15*CRUISE_INFO!$B$3/CRUISE_INFO!$B$4</f>
        <v>0</v>
      </c>
      <c r="AA15" s="9">
        <f>E15*CRUISE_INFO!$B$3/CRUISE_INFO!$B$4</f>
        <v>0</v>
      </c>
      <c r="AB15" s="9">
        <f>F15*CRUISE_INFO!$B$3/CRUISE_INFO!$B$4</f>
        <v>0</v>
      </c>
      <c r="AC15" s="9">
        <f>G15*CRUISE_INFO!$B$3/CRUISE_INFO!$B$4</f>
        <v>0</v>
      </c>
      <c r="AD15" s="9">
        <f>H15*CRUISE_INFO!$B$3/CRUISE_INFO!$B$4</f>
        <v>0</v>
      </c>
      <c r="AE15" s="9">
        <f>I15*CRUISE_INFO!$B$3/CRUISE_INFO!$B$4</f>
        <v>0</v>
      </c>
      <c r="AF15" s="9">
        <f>J15*CRUISE_INFO!$B$3/CRUISE_INFO!$B$4</f>
        <v>0</v>
      </c>
      <c r="AH15">
        <v>22</v>
      </c>
      <c r="AI15" s="1">
        <f t="shared" si="3"/>
        <v>2.4048620000000001</v>
      </c>
      <c r="AJ15" s="1">
        <f t="shared" si="0"/>
        <v>1.2814950000000001</v>
      </c>
      <c r="AK15" s="1">
        <f t="shared" si="4"/>
        <v>0.78944500000000006</v>
      </c>
      <c r="AL15" s="1">
        <f t="shared" si="5"/>
        <v>0.78944500000000006</v>
      </c>
      <c r="AM15" s="1">
        <f t="shared" si="6"/>
        <v>1.902946</v>
      </c>
      <c r="AN15" s="1">
        <f t="shared" si="7"/>
        <v>1.2814950000000001</v>
      </c>
      <c r="AO15" s="1">
        <f t="shared" si="8"/>
        <v>2.4048620000000001</v>
      </c>
      <c r="AP15" s="1">
        <f t="shared" si="9"/>
        <v>2.4048620000000001</v>
      </c>
      <c r="AQ15" s="1">
        <f t="shared" si="10"/>
        <v>1.2814950000000001</v>
      </c>
      <c r="AS15">
        <v>22</v>
      </c>
      <c r="AT15" s="10">
        <f t="shared" si="11"/>
        <v>0.91102367812538843</v>
      </c>
      <c r="AU15" s="10">
        <f t="shared" si="12"/>
        <v>0.48546331905917872</v>
      </c>
      <c r="AV15" s="10">
        <f t="shared" si="13"/>
        <v>0.29906210318001503</v>
      </c>
      <c r="AW15" s="10">
        <f t="shared" si="14"/>
        <v>0.29906210318001503</v>
      </c>
      <c r="AX15" s="10">
        <f t="shared" si="15"/>
        <v>0.72088496728460738</v>
      </c>
      <c r="AY15" s="10">
        <f t="shared" si="16"/>
        <v>0.48546331905917872</v>
      </c>
      <c r="AZ15" s="10">
        <f t="shared" si="17"/>
        <v>0.91102367812538843</v>
      </c>
      <c r="BA15" s="10">
        <f t="shared" si="18"/>
        <v>0.91102367812538843</v>
      </c>
      <c r="BB15" s="10">
        <f t="shared" si="19"/>
        <v>0.48546331905917872</v>
      </c>
      <c r="BD15">
        <v>22</v>
      </c>
      <c r="BE15" s="9">
        <f t="shared" si="20"/>
        <v>0</v>
      </c>
      <c r="BF15" s="9">
        <f t="shared" si="21"/>
        <v>0</v>
      </c>
      <c r="BG15" s="9">
        <f t="shared" si="22"/>
        <v>0</v>
      </c>
      <c r="BH15" s="9">
        <f t="shared" si="23"/>
        <v>0</v>
      </c>
      <c r="BI15" s="9">
        <f t="shared" si="24"/>
        <v>0</v>
      </c>
      <c r="BJ15" s="9">
        <f t="shared" si="25"/>
        <v>0</v>
      </c>
      <c r="BK15" s="9">
        <f t="shared" si="26"/>
        <v>0</v>
      </c>
      <c r="BL15" s="9">
        <f t="shared" si="27"/>
        <v>0</v>
      </c>
      <c r="BM15" s="9">
        <f t="shared" si="28"/>
        <v>0</v>
      </c>
    </row>
    <row r="16" spans="1:65" x14ac:dyDescent="0.25">
      <c r="A16">
        <v>24</v>
      </c>
      <c r="B16" s="35">
        <f>'CRUISE DATA'!B16</f>
        <v>0</v>
      </c>
      <c r="C16" s="35">
        <f>'CRUISE DATA'!C16</f>
        <v>0</v>
      </c>
      <c r="D16" s="35">
        <f>'CRUISE DATA'!D16</f>
        <v>0</v>
      </c>
      <c r="E16" s="35">
        <f>'CRUISE DATA'!E16</f>
        <v>0</v>
      </c>
      <c r="F16" s="35">
        <f>'CRUISE DATA'!F16</f>
        <v>0</v>
      </c>
      <c r="G16" s="35">
        <f>'CRUISE DATA'!G16</f>
        <v>0</v>
      </c>
      <c r="H16" s="35">
        <f>'CRUISE DATA'!H16</f>
        <v>0</v>
      </c>
      <c r="I16" s="35">
        <f>'CRUISE DATA'!I16</f>
        <v>0</v>
      </c>
      <c r="J16" s="35">
        <f>'CRUISE DATA'!J16</f>
        <v>0</v>
      </c>
      <c r="L16">
        <v>24</v>
      </c>
      <c r="M16" s="9">
        <f>B16*(CRUISE_INFO!$B$3/(0.005454*'BAF PLOTS (2)'!$L16^2))/CRUISE_INFO!$B$4</f>
        <v>0</v>
      </c>
      <c r="N16" s="9">
        <f>C16*(CRUISE_INFO!$B$3/(0.005454*'BAF PLOTS (2)'!$L16^2))/CRUISE_INFO!$B$4</f>
        <v>0</v>
      </c>
      <c r="O16" s="9">
        <f>D16*(CRUISE_INFO!$B$3/(0.005454*'BAF PLOTS (2)'!$L16^2))/CRUISE_INFO!$B$4</f>
        <v>0</v>
      </c>
      <c r="P16" s="9">
        <f>E16*(CRUISE_INFO!$B$3/(0.005454*'BAF PLOTS (2)'!$L16^2))/CRUISE_INFO!$B$4</f>
        <v>0</v>
      </c>
      <c r="Q16" s="9">
        <f>F16*(CRUISE_INFO!$B$3/(0.005454*'BAF PLOTS (2)'!$L16^2))/CRUISE_INFO!$B$4</f>
        <v>0</v>
      </c>
      <c r="R16" s="9">
        <f>G16*(CRUISE_INFO!$B$3/(0.005454*'BAF PLOTS (2)'!$L16^2))/CRUISE_INFO!$B$4</f>
        <v>0</v>
      </c>
      <c r="S16" s="9">
        <f>H16*(CRUISE_INFO!$B$3/(0.005454*'BAF PLOTS (2)'!$L16^2))/CRUISE_INFO!$B$4</f>
        <v>0</v>
      </c>
      <c r="T16" s="9">
        <f>I16*(CRUISE_INFO!$B$3/(0.005454*'BAF PLOTS (2)'!$L16^2))/CRUISE_INFO!$B$4</f>
        <v>0</v>
      </c>
      <c r="U16" s="9">
        <f>J16*(CRUISE_INFO!$B$3/(0.005454*'BAF PLOTS (2)'!$L16^2))/CRUISE_INFO!$B$4</f>
        <v>0</v>
      </c>
      <c r="W16">
        <v>24</v>
      </c>
      <c r="X16" s="9">
        <f>B16*CRUISE_INFO!$B$3/CRUISE_INFO!$B$4</f>
        <v>0</v>
      </c>
      <c r="Y16" s="9">
        <f>C16*CRUISE_INFO!$B$3/CRUISE_INFO!$B$4</f>
        <v>0</v>
      </c>
      <c r="Z16" s="9">
        <f>D16*CRUISE_INFO!$B$3/CRUISE_INFO!$B$4</f>
        <v>0</v>
      </c>
      <c r="AA16" s="9">
        <f>E16*CRUISE_INFO!$B$3/CRUISE_INFO!$B$4</f>
        <v>0</v>
      </c>
      <c r="AB16" s="9">
        <f>F16*CRUISE_INFO!$B$3/CRUISE_INFO!$B$4</f>
        <v>0</v>
      </c>
      <c r="AC16" s="9">
        <f>G16*CRUISE_INFO!$B$3/CRUISE_INFO!$B$4</f>
        <v>0</v>
      </c>
      <c r="AD16" s="9">
        <f>H16*CRUISE_INFO!$B$3/CRUISE_INFO!$B$4</f>
        <v>0</v>
      </c>
      <c r="AE16" s="9">
        <f>I16*CRUISE_INFO!$B$3/CRUISE_INFO!$B$4</f>
        <v>0</v>
      </c>
      <c r="AF16" s="9">
        <f>J16*CRUISE_INFO!$B$3/CRUISE_INFO!$B$4</f>
        <v>0</v>
      </c>
      <c r="AH16">
        <v>24</v>
      </c>
      <c r="AI16" s="1">
        <f t="shared" si="3"/>
        <v>2.8488859999999998</v>
      </c>
      <c r="AJ16" s="1">
        <f t="shared" si="0"/>
        <v>1.481757</v>
      </c>
      <c r="AK16" s="1">
        <f t="shared" si="4"/>
        <v>0.90048099999999986</v>
      </c>
      <c r="AL16" s="1">
        <f t="shared" si="5"/>
        <v>0.90048099999999986</v>
      </c>
      <c r="AM16" s="1">
        <f t="shared" si="6"/>
        <v>2.2285620000000002</v>
      </c>
      <c r="AN16" s="1">
        <f t="shared" si="7"/>
        <v>1.481757</v>
      </c>
      <c r="AO16" s="1">
        <f t="shared" si="8"/>
        <v>2.8488859999999998</v>
      </c>
      <c r="AP16" s="1">
        <f t="shared" si="9"/>
        <v>2.8488859999999998</v>
      </c>
      <c r="AQ16" s="1">
        <f t="shared" si="10"/>
        <v>1.481757</v>
      </c>
      <c r="AS16">
        <v>24</v>
      </c>
      <c r="AT16" s="10">
        <f t="shared" si="11"/>
        <v>0.90685416921321771</v>
      </c>
      <c r="AU16" s="10">
        <f t="shared" si="12"/>
        <v>0.47167121226011494</v>
      </c>
      <c r="AV16" s="10">
        <f t="shared" si="13"/>
        <v>0.28664009340748886</v>
      </c>
      <c r="AW16" s="10">
        <f t="shared" si="14"/>
        <v>0.28664009340748886</v>
      </c>
      <c r="AX16" s="10">
        <f t="shared" si="15"/>
        <v>0.7093933351668501</v>
      </c>
      <c r="AY16" s="10">
        <f t="shared" si="16"/>
        <v>0.47167121226011494</v>
      </c>
      <c r="AZ16" s="10">
        <f t="shared" si="17"/>
        <v>0.90685416921321771</v>
      </c>
      <c r="BA16" s="10">
        <f t="shared" si="18"/>
        <v>0.90685416921321771</v>
      </c>
      <c r="BB16" s="10">
        <f t="shared" si="19"/>
        <v>0.47167121226011494</v>
      </c>
      <c r="BD16">
        <v>24</v>
      </c>
      <c r="BE16" s="9">
        <f t="shared" si="20"/>
        <v>0</v>
      </c>
      <c r="BF16" s="9">
        <f t="shared" si="21"/>
        <v>0</v>
      </c>
      <c r="BG16" s="9">
        <f t="shared" si="22"/>
        <v>0</v>
      </c>
      <c r="BH16" s="9">
        <f t="shared" si="23"/>
        <v>0</v>
      </c>
      <c r="BI16" s="9">
        <f t="shared" si="24"/>
        <v>0</v>
      </c>
      <c r="BJ16" s="9">
        <f t="shared" si="25"/>
        <v>0</v>
      </c>
      <c r="BK16" s="9">
        <f t="shared" si="26"/>
        <v>0</v>
      </c>
      <c r="BL16" s="9">
        <f t="shared" si="27"/>
        <v>0</v>
      </c>
      <c r="BM16" s="9">
        <f t="shared" si="28"/>
        <v>0</v>
      </c>
    </row>
    <row r="17" spans="1:65" x14ac:dyDescent="0.25">
      <c r="A17">
        <v>26</v>
      </c>
      <c r="B17" s="35">
        <f>'CRUISE DATA'!B17</f>
        <v>0</v>
      </c>
      <c r="C17" s="35">
        <f>'CRUISE DATA'!C17</f>
        <v>0</v>
      </c>
      <c r="D17" s="35">
        <f>'CRUISE DATA'!D17</f>
        <v>0</v>
      </c>
      <c r="E17" s="35">
        <f>'CRUISE DATA'!E17</f>
        <v>0</v>
      </c>
      <c r="F17" s="35">
        <f>'CRUISE DATA'!F17</f>
        <v>0</v>
      </c>
      <c r="G17" s="35">
        <f>'CRUISE DATA'!G17</f>
        <v>0</v>
      </c>
      <c r="H17" s="35">
        <f>'CRUISE DATA'!H17</f>
        <v>0</v>
      </c>
      <c r="I17" s="35">
        <f>'CRUISE DATA'!I17</f>
        <v>0</v>
      </c>
      <c r="J17" s="35">
        <f>'CRUISE DATA'!J17</f>
        <v>0</v>
      </c>
      <c r="L17">
        <v>26</v>
      </c>
      <c r="M17" s="9">
        <f>B17*(CRUISE_INFO!$B$3/(0.005454*'BAF PLOTS (2)'!$L17^2))/CRUISE_INFO!$B$4</f>
        <v>0</v>
      </c>
      <c r="N17" s="9">
        <f>C17*(CRUISE_INFO!$B$3/(0.005454*'BAF PLOTS (2)'!$L17^2))/CRUISE_INFO!$B$4</f>
        <v>0</v>
      </c>
      <c r="O17" s="9">
        <f>D17*(CRUISE_INFO!$B$3/(0.005454*'BAF PLOTS (2)'!$L17^2))/CRUISE_INFO!$B$4</f>
        <v>0</v>
      </c>
      <c r="P17" s="9">
        <f>E17*(CRUISE_INFO!$B$3/(0.005454*'BAF PLOTS (2)'!$L17^2))/CRUISE_INFO!$B$4</f>
        <v>0</v>
      </c>
      <c r="Q17" s="9">
        <f>F17*(CRUISE_INFO!$B$3/(0.005454*'BAF PLOTS (2)'!$L17^2))/CRUISE_INFO!$B$4</f>
        <v>0</v>
      </c>
      <c r="R17" s="9">
        <f>G17*(CRUISE_INFO!$B$3/(0.005454*'BAF PLOTS (2)'!$L17^2))/CRUISE_INFO!$B$4</f>
        <v>0</v>
      </c>
      <c r="S17" s="9">
        <f>H17*(CRUISE_INFO!$B$3/(0.005454*'BAF PLOTS (2)'!$L17^2))/CRUISE_INFO!$B$4</f>
        <v>0</v>
      </c>
      <c r="T17" s="9">
        <f>I17*(CRUISE_INFO!$B$3/(0.005454*'BAF PLOTS (2)'!$L17^2))/CRUISE_INFO!$B$4</f>
        <v>0</v>
      </c>
      <c r="U17" s="9">
        <f>J17*(CRUISE_INFO!$B$3/(0.005454*'BAF PLOTS (2)'!$L17^2))/CRUISE_INFO!$B$4</f>
        <v>0</v>
      </c>
      <c r="W17">
        <v>26</v>
      </c>
      <c r="X17" s="9">
        <f>B17*CRUISE_INFO!$B$3/CRUISE_INFO!$B$4</f>
        <v>0</v>
      </c>
      <c r="Y17" s="9">
        <f>C17*CRUISE_INFO!$B$3/CRUISE_INFO!$B$4</f>
        <v>0</v>
      </c>
      <c r="Z17" s="9">
        <f>D17*CRUISE_INFO!$B$3/CRUISE_INFO!$B$4</f>
        <v>0</v>
      </c>
      <c r="AA17" s="9">
        <f>E17*CRUISE_INFO!$B$3/CRUISE_INFO!$B$4</f>
        <v>0</v>
      </c>
      <c r="AB17" s="9">
        <f>F17*CRUISE_INFO!$B$3/CRUISE_INFO!$B$4</f>
        <v>0</v>
      </c>
      <c r="AC17" s="9">
        <f>G17*CRUISE_INFO!$B$3/CRUISE_INFO!$B$4</f>
        <v>0</v>
      </c>
      <c r="AD17" s="9">
        <f>H17*CRUISE_INFO!$B$3/CRUISE_INFO!$B$4</f>
        <v>0</v>
      </c>
      <c r="AE17" s="9">
        <f>I17*CRUISE_INFO!$B$3/CRUISE_INFO!$B$4</f>
        <v>0</v>
      </c>
      <c r="AF17" s="9">
        <f>J17*CRUISE_INFO!$B$3/CRUISE_INFO!$B$4</f>
        <v>0</v>
      </c>
      <c r="AH17">
        <v>26</v>
      </c>
      <c r="AI17" s="1">
        <f t="shared" si="3"/>
        <v>3.3304299999999998</v>
      </c>
      <c r="AJ17" s="1">
        <f t="shared" si="0"/>
        <v>1.6957070000000001</v>
      </c>
      <c r="AK17" s="1">
        <f t="shared" si="4"/>
        <v>1.0184850000000001</v>
      </c>
      <c r="AL17" s="1">
        <f t="shared" si="5"/>
        <v>1.0184850000000001</v>
      </c>
      <c r="AM17" s="1">
        <f t="shared" si="6"/>
        <v>2.5795379999999999</v>
      </c>
      <c r="AN17" s="1">
        <f t="shared" si="7"/>
        <v>1.6957070000000001</v>
      </c>
      <c r="AO17" s="1">
        <f t="shared" si="8"/>
        <v>3.3304299999999998</v>
      </c>
      <c r="AP17" s="1">
        <f t="shared" si="9"/>
        <v>3.3304299999999998</v>
      </c>
      <c r="AQ17" s="1">
        <f t="shared" si="10"/>
        <v>1.6957070000000001</v>
      </c>
      <c r="AS17">
        <v>26</v>
      </c>
      <c r="AT17" s="10">
        <f t="shared" si="11"/>
        <v>0.90331345757849946</v>
      </c>
      <c r="AU17" s="10">
        <f t="shared" si="12"/>
        <v>0.45992708245183495</v>
      </c>
      <c r="AV17" s="10">
        <f t="shared" si="13"/>
        <v>0.27624397055090127</v>
      </c>
      <c r="AW17" s="10">
        <f t="shared" si="14"/>
        <v>0.27624397055090127</v>
      </c>
      <c r="AX17" s="10">
        <f t="shared" si="15"/>
        <v>0.69964881103494969</v>
      </c>
      <c r="AY17" s="10">
        <f t="shared" si="16"/>
        <v>0.45992708245183495</v>
      </c>
      <c r="AZ17" s="10">
        <f t="shared" si="17"/>
        <v>0.90331345757849946</v>
      </c>
      <c r="BA17" s="10">
        <f t="shared" si="18"/>
        <v>0.90331345757849946</v>
      </c>
      <c r="BB17" s="10">
        <f t="shared" si="19"/>
        <v>0.45992708245183495</v>
      </c>
      <c r="BD17">
        <v>26</v>
      </c>
      <c r="BE17" s="9">
        <f t="shared" si="20"/>
        <v>0</v>
      </c>
      <c r="BF17" s="9">
        <f t="shared" si="21"/>
        <v>0</v>
      </c>
      <c r="BG17" s="9">
        <f t="shared" si="22"/>
        <v>0</v>
      </c>
      <c r="BH17" s="9">
        <f t="shared" si="23"/>
        <v>0</v>
      </c>
      <c r="BI17" s="9">
        <f t="shared" si="24"/>
        <v>0</v>
      </c>
      <c r="BJ17" s="9">
        <f t="shared" si="25"/>
        <v>0</v>
      </c>
      <c r="BK17" s="9">
        <f t="shared" si="26"/>
        <v>0</v>
      </c>
      <c r="BL17" s="9">
        <f t="shared" si="27"/>
        <v>0</v>
      </c>
      <c r="BM17" s="9">
        <f t="shared" si="28"/>
        <v>0</v>
      </c>
    </row>
    <row r="18" spans="1:65" x14ac:dyDescent="0.25">
      <c r="A18">
        <v>28</v>
      </c>
      <c r="B18" s="35">
        <f>'CRUISE DATA'!B18</f>
        <v>0</v>
      </c>
      <c r="C18" s="35">
        <f>'CRUISE DATA'!C18</f>
        <v>0</v>
      </c>
      <c r="D18" s="35">
        <f>'CRUISE DATA'!D18</f>
        <v>0</v>
      </c>
      <c r="E18" s="35">
        <f>'CRUISE DATA'!E18</f>
        <v>0</v>
      </c>
      <c r="F18" s="35">
        <f>'CRUISE DATA'!F18</f>
        <v>0</v>
      </c>
      <c r="G18" s="35">
        <f>'CRUISE DATA'!G18</f>
        <v>0</v>
      </c>
      <c r="H18" s="35">
        <f>'CRUISE DATA'!H18</f>
        <v>0</v>
      </c>
      <c r="I18" s="35">
        <f>'CRUISE DATA'!I18</f>
        <v>0</v>
      </c>
      <c r="J18" s="35">
        <f>'CRUISE DATA'!J18</f>
        <v>0</v>
      </c>
      <c r="L18">
        <v>28</v>
      </c>
      <c r="M18" s="9">
        <f>B18*(CRUISE_INFO!$B$3/(0.005454*'BAF PLOTS (2)'!$L18^2))/CRUISE_INFO!$B$4</f>
        <v>0</v>
      </c>
      <c r="N18" s="9">
        <f>C18*(CRUISE_INFO!$B$3/(0.005454*'BAF PLOTS (2)'!$L18^2))/CRUISE_INFO!$B$4</f>
        <v>0</v>
      </c>
      <c r="O18" s="9">
        <f>D18*(CRUISE_INFO!$B$3/(0.005454*'BAF PLOTS (2)'!$L18^2))/CRUISE_INFO!$B$4</f>
        <v>0</v>
      </c>
      <c r="P18" s="9">
        <f>E18*(CRUISE_INFO!$B$3/(0.005454*'BAF PLOTS (2)'!$L18^2))/CRUISE_INFO!$B$4</f>
        <v>0</v>
      </c>
      <c r="Q18" s="9">
        <f>F18*(CRUISE_INFO!$B$3/(0.005454*'BAF PLOTS (2)'!$L18^2))/CRUISE_INFO!$B$4</f>
        <v>0</v>
      </c>
      <c r="R18" s="9">
        <f>G18*(CRUISE_INFO!$B$3/(0.005454*'BAF PLOTS (2)'!$L18^2))/CRUISE_INFO!$B$4</f>
        <v>0</v>
      </c>
      <c r="S18" s="9">
        <f>H18*(CRUISE_INFO!$B$3/(0.005454*'BAF PLOTS (2)'!$L18^2))/CRUISE_INFO!$B$4</f>
        <v>0</v>
      </c>
      <c r="T18" s="9">
        <f>I18*(CRUISE_INFO!$B$3/(0.005454*'BAF PLOTS (2)'!$L18^2))/CRUISE_INFO!$B$4</f>
        <v>0</v>
      </c>
      <c r="U18" s="9">
        <f>J18*(CRUISE_INFO!$B$3/(0.005454*'BAF PLOTS (2)'!$L18^2))/CRUISE_INFO!$B$4</f>
        <v>0</v>
      </c>
      <c r="W18">
        <v>28</v>
      </c>
      <c r="X18" s="9">
        <f>B18*CRUISE_INFO!$B$3/CRUISE_INFO!$B$4</f>
        <v>0</v>
      </c>
      <c r="Y18" s="9">
        <f>C18*CRUISE_INFO!$B$3/CRUISE_INFO!$B$4</f>
        <v>0</v>
      </c>
      <c r="Z18" s="9">
        <f>D18*CRUISE_INFO!$B$3/CRUISE_INFO!$B$4</f>
        <v>0</v>
      </c>
      <c r="AA18" s="9">
        <f>E18*CRUISE_INFO!$B$3/CRUISE_INFO!$B$4</f>
        <v>0</v>
      </c>
      <c r="AB18" s="9">
        <f>F18*CRUISE_INFO!$B$3/CRUISE_INFO!$B$4</f>
        <v>0</v>
      </c>
      <c r="AC18" s="9">
        <f>G18*CRUISE_INFO!$B$3/CRUISE_INFO!$B$4</f>
        <v>0</v>
      </c>
      <c r="AD18" s="9">
        <f>H18*CRUISE_INFO!$B$3/CRUISE_INFO!$B$4</f>
        <v>0</v>
      </c>
      <c r="AE18" s="9">
        <f>I18*CRUISE_INFO!$B$3/CRUISE_INFO!$B$4</f>
        <v>0</v>
      </c>
      <c r="AF18" s="9">
        <f>J18*CRUISE_INFO!$B$3/CRUISE_INFO!$B$4</f>
        <v>0</v>
      </c>
      <c r="AH18">
        <v>28</v>
      </c>
      <c r="AI18" s="1">
        <f t="shared" si="3"/>
        <v>3.849494</v>
      </c>
      <c r="AJ18" s="1">
        <f t="shared" si="0"/>
        <v>1.9233449999999999</v>
      </c>
      <c r="AK18" s="1">
        <f t="shared" si="4"/>
        <v>1.1434570000000002</v>
      </c>
      <c r="AL18" s="1">
        <f t="shared" si="5"/>
        <v>1.1434570000000002</v>
      </c>
      <c r="AM18" s="1">
        <f t="shared" si="6"/>
        <v>2.9558740000000001</v>
      </c>
      <c r="AN18" s="1">
        <f t="shared" si="7"/>
        <v>1.9233449999999999</v>
      </c>
      <c r="AO18" s="1">
        <f t="shared" si="8"/>
        <v>3.849494</v>
      </c>
      <c r="AP18" s="1">
        <f t="shared" si="9"/>
        <v>3.849494</v>
      </c>
      <c r="AQ18" s="1">
        <f t="shared" si="10"/>
        <v>1.9233449999999999</v>
      </c>
      <c r="AS18">
        <v>28</v>
      </c>
      <c r="AT18" s="10">
        <f t="shared" si="11"/>
        <v>0.90026932114980218</v>
      </c>
      <c r="AU18" s="10">
        <f t="shared" si="12"/>
        <v>0.44980677914730249</v>
      </c>
      <c r="AV18" s="10">
        <f t="shared" si="13"/>
        <v>0.26741677143904874</v>
      </c>
      <c r="AW18" s="10">
        <f t="shared" si="14"/>
        <v>0.26741677143904874</v>
      </c>
      <c r="AX18" s="10">
        <f t="shared" si="15"/>
        <v>0.69128116042896814</v>
      </c>
      <c r="AY18" s="10">
        <f t="shared" si="16"/>
        <v>0.44980677914730249</v>
      </c>
      <c r="AZ18" s="10">
        <f t="shared" si="17"/>
        <v>0.90026932114980218</v>
      </c>
      <c r="BA18" s="10">
        <f t="shared" si="18"/>
        <v>0.90026932114980218</v>
      </c>
      <c r="BB18" s="10">
        <f t="shared" si="19"/>
        <v>0.44980677914730249</v>
      </c>
      <c r="BD18">
        <v>28</v>
      </c>
      <c r="BE18" s="9">
        <f t="shared" si="20"/>
        <v>0</v>
      </c>
      <c r="BF18" s="9">
        <f t="shared" si="21"/>
        <v>0</v>
      </c>
      <c r="BG18" s="9">
        <f t="shared" si="22"/>
        <v>0</v>
      </c>
      <c r="BH18" s="9">
        <f t="shared" si="23"/>
        <v>0</v>
      </c>
      <c r="BI18" s="9">
        <f t="shared" si="24"/>
        <v>0</v>
      </c>
      <c r="BJ18" s="9">
        <f t="shared" si="25"/>
        <v>0</v>
      </c>
      <c r="BK18" s="9">
        <f t="shared" si="26"/>
        <v>0</v>
      </c>
      <c r="BL18" s="9">
        <f t="shared" si="27"/>
        <v>0</v>
      </c>
      <c r="BM18" s="9">
        <f t="shared" si="28"/>
        <v>0</v>
      </c>
    </row>
    <row r="19" spans="1:65" x14ac:dyDescent="0.25">
      <c r="A19" t="s">
        <v>7</v>
      </c>
      <c r="B19" s="35">
        <f>'CRUISE DATA'!B19</f>
        <v>0</v>
      </c>
      <c r="C19" s="35">
        <f>'CRUISE DATA'!C19</f>
        <v>0</v>
      </c>
      <c r="D19" s="35">
        <f>'CRUISE DATA'!D19</f>
        <v>0</v>
      </c>
      <c r="E19" s="35">
        <f>'CRUISE DATA'!E19</f>
        <v>0</v>
      </c>
      <c r="F19" s="35">
        <f>'CRUISE DATA'!F19</f>
        <v>0</v>
      </c>
      <c r="G19" s="35">
        <f>'CRUISE DATA'!G19</f>
        <v>0</v>
      </c>
      <c r="H19" s="35">
        <f>'CRUISE DATA'!H19</f>
        <v>0</v>
      </c>
      <c r="I19" s="35">
        <f>'CRUISE DATA'!I19</f>
        <v>0</v>
      </c>
      <c r="J19" s="35">
        <f>'CRUISE DATA'!J19</f>
        <v>0</v>
      </c>
      <c r="L19">
        <v>30</v>
      </c>
      <c r="M19" s="9">
        <f>B19*(CRUISE_INFO!$B$3/(0.005454*'BAF PLOTS (2)'!$L19^2))/CRUISE_INFO!$B$4</f>
        <v>0</v>
      </c>
      <c r="N19" s="9">
        <f>C19*(CRUISE_INFO!$B$3/(0.005454*'BAF PLOTS (2)'!$L19^2))/CRUISE_INFO!$B$4</f>
        <v>0</v>
      </c>
      <c r="O19" s="9">
        <f>D19*(CRUISE_INFO!$B$3/(0.005454*'BAF PLOTS (2)'!$L19^2))/CRUISE_INFO!$B$4</f>
        <v>0</v>
      </c>
      <c r="P19" s="9">
        <f>E19*(CRUISE_INFO!$B$3/(0.005454*'BAF PLOTS (2)'!$L19^2))/CRUISE_INFO!$B$4</f>
        <v>0</v>
      </c>
      <c r="Q19" s="9">
        <f>F19*(CRUISE_INFO!$B$3/(0.005454*'BAF PLOTS (2)'!$L19^2))/CRUISE_INFO!$B$4</f>
        <v>0</v>
      </c>
      <c r="R19" s="9">
        <f>G19*(CRUISE_INFO!$B$3/(0.005454*'BAF PLOTS (2)'!$L19^2))/CRUISE_INFO!$B$4</f>
        <v>0</v>
      </c>
      <c r="S19" s="9">
        <f>H19*(CRUISE_INFO!$B$3/(0.005454*'BAF PLOTS (2)'!$L19^2))/CRUISE_INFO!$B$4</f>
        <v>0</v>
      </c>
      <c r="T19" s="9">
        <f>I19*(CRUISE_INFO!$B$3/(0.005454*'BAF PLOTS (2)'!$L19^2))/CRUISE_INFO!$B$4</f>
        <v>0</v>
      </c>
      <c r="U19" s="9">
        <f>J19*(CRUISE_INFO!$B$3/(0.005454*'BAF PLOTS (2)'!$L19^2))/CRUISE_INFO!$B$4</f>
        <v>0</v>
      </c>
      <c r="W19">
        <v>30</v>
      </c>
      <c r="X19" s="9">
        <f>B19*CRUISE_INFO!$B$3/CRUISE_INFO!$B$4</f>
        <v>0</v>
      </c>
      <c r="Y19" s="9">
        <f>C19*CRUISE_INFO!$B$3/CRUISE_INFO!$B$4</f>
        <v>0</v>
      </c>
      <c r="Z19" s="9">
        <f>D19*CRUISE_INFO!$B$3/CRUISE_INFO!$B$4</f>
        <v>0</v>
      </c>
      <c r="AA19" s="9">
        <f>E19*CRUISE_INFO!$B$3/CRUISE_INFO!$B$4</f>
        <v>0</v>
      </c>
      <c r="AB19" s="9">
        <f>F19*CRUISE_INFO!$B$3/CRUISE_INFO!$B$4</f>
        <v>0</v>
      </c>
      <c r="AC19" s="9">
        <f>G19*CRUISE_INFO!$B$3/CRUISE_INFO!$B$4</f>
        <v>0</v>
      </c>
      <c r="AD19" s="9">
        <f>H19*CRUISE_INFO!$B$3/CRUISE_INFO!$B$4</f>
        <v>0</v>
      </c>
      <c r="AE19" s="9">
        <f>I19*CRUISE_INFO!$B$3/CRUISE_INFO!$B$4</f>
        <v>0</v>
      </c>
      <c r="AF19" s="9">
        <f>J19*CRUISE_INFO!$B$3/CRUISE_INFO!$B$4</f>
        <v>0</v>
      </c>
      <c r="AH19">
        <v>30</v>
      </c>
      <c r="AI19" s="1">
        <f t="shared" si="3"/>
        <v>4.4060779999999999</v>
      </c>
      <c r="AJ19" s="1">
        <f t="shared" si="0"/>
        <v>2.1646710000000002</v>
      </c>
      <c r="AK19" s="1">
        <f t="shared" si="4"/>
        <v>1.2753970000000001</v>
      </c>
      <c r="AL19" s="1">
        <f t="shared" si="5"/>
        <v>1.2753970000000001</v>
      </c>
      <c r="AM19" s="1">
        <f t="shared" si="6"/>
        <v>3.3575699999999999</v>
      </c>
      <c r="AN19" s="1">
        <f t="shared" si="7"/>
        <v>2.1646710000000002</v>
      </c>
      <c r="AO19" s="1">
        <f t="shared" si="8"/>
        <v>4.4060779999999999</v>
      </c>
      <c r="AP19" s="1">
        <f t="shared" si="9"/>
        <v>4.4060779999999999</v>
      </c>
      <c r="AQ19" s="1">
        <f t="shared" si="10"/>
        <v>2.1646710000000002</v>
      </c>
      <c r="AS19">
        <v>30</v>
      </c>
      <c r="AT19" s="10">
        <f t="shared" si="11"/>
        <v>0.89762416982438986</v>
      </c>
      <c r="AU19" s="10">
        <f t="shared" si="12"/>
        <v>0.4409955995599561</v>
      </c>
      <c r="AV19" s="10">
        <f t="shared" si="13"/>
        <v>0.25982907550014267</v>
      </c>
      <c r="AW19" s="10">
        <f t="shared" si="14"/>
        <v>0.25982907550014267</v>
      </c>
      <c r="AX19" s="10">
        <f t="shared" si="15"/>
        <v>0.68401784622906736</v>
      </c>
      <c r="AY19" s="10">
        <f t="shared" si="16"/>
        <v>0.4409955995599561</v>
      </c>
      <c r="AZ19" s="10">
        <f t="shared" si="17"/>
        <v>0.89762416982438986</v>
      </c>
      <c r="BA19" s="10">
        <f t="shared" si="18"/>
        <v>0.89762416982438986</v>
      </c>
      <c r="BB19" s="10">
        <f t="shared" si="19"/>
        <v>0.4409955995599561</v>
      </c>
      <c r="BD19">
        <v>30</v>
      </c>
      <c r="BE19" s="9">
        <f t="shared" si="20"/>
        <v>0</v>
      </c>
      <c r="BF19" s="9">
        <f t="shared" si="21"/>
        <v>0</v>
      </c>
      <c r="BG19" s="9">
        <f t="shared" si="22"/>
        <v>0</v>
      </c>
      <c r="BH19" s="9">
        <f t="shared" si="23"/>
        <v>0</v>
      </c>
      <c r="BI19" s="9">
        <f t="shared" si="24"/>
        <v>0</v>
      </c>
      <c r="BJ19" s="9">
        <f t="shared" si="25"/>
        <v>0</v>
      </c>
      <c r="BK19" s="9">
        <f t="shared" si="26"/>
        <v>0</v>
      </c>
      <c r="BL19" s="9">
        <f t="shared" si="27"/>
        <v>0</v>
      </c>
      <c r="BM19" s="9">
        <f t="shared" si="28"/>
        <v>0</v>
      </c>
    </row>
    <row r="20" spans="1:65" x14ac:dyDescent="0.25">
      <c r="AF20">
        <f>SUM(X5:AF19)</f>
        <v>0</v>
      </c>
      <c r="BM20">
        <f>SUM(BE5:BM19)</f>
        <v>0</v>
      </c>
    </row>
    <row r="22" spans="1:65" ht="30" x14ac:dyDescent="0.25">
      <c r="A22" t="s">
        <v>9</v>
      </c>
      <c r="B22" s="8" t="s">
        <v>5</v>
      </c>
      <c r="C22" s="8" t="s">
        <v>23</v>
      </c>
      <c r="D22" s="8" t="s">
        <v>1</v>
      </c>
      <c r="E22" s="8" t="s">
        <v>2</v>
      </c>
      <c r="F22" s="8" t="s">
        <v>3</v>
      </c>
      <c r="G22" s="8" t="s">
        <v>4</v>
      </c>
      <c r="H22" s="8" t="s">
        <v>6</v>
      </c>
      <c r="I22" s="8" t="s">
        <v>11</v>
      </c>
      <c r="J22" s="8" t="s">
        <v>12</v>
      </c>
      <c r="L22" t="s">
        <v>9</v>
      </c>
      <c r="M22" s="8" t="s">
        <v>5</v>
      </c>
      <c r="N22" s="8" t="s">
        <v>23</v>
      </c>
      <c r="O22" s="8" t="s">
        <v>1</v>
      </c>
      <c r="P22" s="8" t="s">
        <v>2</v>
      </c>
      <c r="Q22" s="8" t="s">
        <v>3</v>
      </c>
      <c r="R22" s="8" t="s">
        <v>4</v>
      </c>
      <c r="S22" s="8" t="s">
        <v>6</v>
      </c>
      <c r="T22" s="8" t="s">
        <v>11</v>
      </c>
      <c r="U22" s="8" t="s">
        <v>12</v>
      </c>
      <c r="W22" t="s">
        <v>9</v>
      </c>
      <c r="X22" s="8" t="s">
        <v>5</v>
      </c>
      <c r="Y22" s="8" t="s">
        <v>23</v>
      </c>
      <c r="Z22" s="8" t="s">
        <v>1</v>
      </c>
      <c r="AA22" s="8" t="s">
        <v>2</v>
      </c>
      <c r="AB22" s="8" t="s">
        <v>3</v>
      </c>
      <c r="AC22" s="8" t="s">
        <v>4</v>
      </c>
      <c r="AD22" s="8" t="s">
        <v>6</v>
      </c>
      <c r="AE22" s="8" t="s">
        <v>11</v>
      </c>
      <c r="AF22" s="8" t="s">
        <v>12</v>
      </c>
      <c r="AH22" t="s">
        <v>9</v>
      </c>
      <c r="AI22" s="8" t="s">
        <v>5</v>
      </c>
      <c r="AJ22" s="8" t="s">
        <v>23</v>
      </c>
      <c r="AK22" s="8" t="s">
        <v>1</v>
      </c>
      <c r="AL22" s="8" t="s">
        <v>2</v>
      </c>
      <c r="AM22" s="8" t="s">
        <v>3</v>
      </c>
      <c r="AN22" s="8" t="s">
        <v>4</v>
      </c>
      <c r="AO22" s="8" t="s">
        <v>6</v>
      </c>
      <c r="AP22" s="8" t="s">
        <v>11</v>
      </c>
      <c r="AQ22" s="8" t="s">
        <v>12</v>
      </c>
      <c r="AS22" t="s">
        <v>9</v>
      </c>
      <c r="AT22" s="8" t="s">
        <v>5</v>
      </c>
      <c r="AU22" s="8" t="s">
        <v>23</v>
      </c>
      <c r="AV22" s="8" t="s">
        <v>1</v>
      </c>
      <c r="AW22" s="8" t="s">
        <v>2</v>
      </c>
      <c r="AX22" s="8" t="s">
        <v>3</v>
      </c>
      <c r="AY22" s="8" t="s">
        <v>4</v>
      </c>
      <c r="AZ22" s="8" t="s">
        <v>6</v>
      </c>
      <c r="BA22" s="8" t="s">
        <v>11</v>
      </c>
      <c r="BB22" s="8" t="s">
        <v>12</v>
      </c>
      <c r="BD22" t="s">
        <v>9</v>
      </c>
      <c r="BE22" s="8" t="s">
        <v>5</v>
      </c>
      <c r="BF22" s="8" t="s">
        <v>23</v>
      </c>
      <c r="BG22" s="8" t="s">
        <v>1</v>
      </c>
      <c r="BH22" s="8" t="s">
        <v>2</v>
      </c>
      <c r="BI22" s="8" t="s">
        <v>3</v>
      </c>
      <c r="BJ22" s="8" t="s">
        <v>4</v>
      </c>
      <c r="BK22" s="8" t="s">
        <v>6</v>
      </c>
      <c r="BL22" s="8" t="s">
        <v>11</v>
      </c>
      <c r="BM22" s="8" t="s">
        <v>12</v>
      </c>
    </row>
    <row r="23" spans="1:65" x14ac:dyDescent="0.25">
      <c r="A23">
        <v>2</v>
      </c>
      <c r="B23" s="35">
        <f>'CRUISE DATA'!B23</f>
        <v>0</v>
      </c>
      <c r="C23" s="35">
        <f>'CRUISE DATA'!C23</f>
        <v>0</v>
      </c>
      <c r="D23" s="35">
        <f>'CRUISE DATA'!D23</f>
        <v>0</v>
      </c>
      <c r="E23" s="35">
        <f>'CRUISE DATA'!E23</f>
        <v>0</v>
      </c>
      <c r="F23" s="35">
        <f>'CRUISE DATA'!F23</f>
        <v>0</v>
      </c>
      <c r="G23" s="35">
        <f>'CRUISE DATA'!G23</f>
        <v>0</v>
      </c>
      <c r="H23" s="35">
        <f>'CRUISE DATA'!H23</f>
        <v>0</v>
      </c>
      <c r="I23" s="35">
        <f>'CRUISE DATA'!I23</f>
        <v>0</v>
      </c>
      <c r="J23" s="35">
        <f>'CRUISE DATA'!J23</f>
        <v>0</v>
      </c>
      <c r="L23">
        <v>2</v>
      </c>
      <c r="M23" s="9">
        <f>B23*(CRUISE_INFO!$B$3/(0.005454*'BAF PLOTS (2)'!$L23^2))/CRUISE_INFO!$B$4</f>
        <v>0</v>
      </c>
      <c r="N23" s="9">
        <f>C23*(CRUISE_INFO!$B$3/(0.005454*'BAF PLOTS (2)'!$L23^2))/CRUISE_INFO!$B$4</f>
        <v>0</v>
      </c>
      <c r="O23" s="9">
        <f>D23*(CRUISE_INFO!$B$3/(0.005454*'BAF PLOTS (2)'!$L23^2))/CRUISE_INFO!$B$4</f>
        <v>0</v>
      </c>
      <c r="P23" s="9">
        <f>E23*(CRUISE_INFO!$B$3/(0.005454*'BAF PLOTS (2)'!$L23^2))/CRUISE_INFO!$B$4</f>
        <v>0</v>
      </c>
      <c r="Q23" s="9">
        <f>F23*(CRUISE_INFO!$B$3/(0.005454*'BAF PLOTS (2)'!$L23^2))/CRUISE_INFO!$B$4</f>
        <v>0</v>
      </c>
      <c r="R23" s="9">
        <f>G23*(CRUISE_INFO!$B$3/(0.005454*'BAF PLOTS (2)'!$L23^2))/CRUISE_INFO!$B$4</f>
        <v>0</v>
      </c>
      <c r="S23" s="9">
        <f>H23*(CRUISE_INFO!$B$3/(0.005454*'BAF PLOTS (2)'!$L23^2))/CRUISE_INFO!$B$4</f>
        <v>0</v>
      </c>
      <c r="T23" s="9">
        <f>I23*(CRUISE_INFO!$B$3/(0.005454*'BAF PLOTS (2)'!$L23^2))/CRUISE_INFO!$B$4</f>
        <v>0</v>
      </c>
      <c r="U23" s="9">
        <f>J23*(CRUISE_INFO!$B$3/(0.005454*'BAF PLOTS (2)'!$L23^2))/CRUISE_INFO!$B$4</f>
        <v>0</v>
      </c>
      <c r="W23">
        <v>2</v>
      </c>
      <c r="X23" s="9">
        <f>B23*CRUISE_INFO!$B$3/CRUISE_INFO!$B$4</f>
        <v>0</v>
      </c>
      <c r="Y23" s="9">
        <f>C23*CRUISE_INFO!$B$3/CRUISE_INFO!$B$4</f>
        <v>0</v>
      </c>
      <c r="Z23" s="9">
        <f>D23*CRUISE_INFO!$B$3/CRUISE_INFO!$B$4</f>
        <v>0</v>
      </c>
      <c r="AA23" s="9">
        <f>E23*CRUISE_INFO!$B$3/CRUISE_INFO!$B$4</f>
        <v>0</v>
      </c>
      <c r="AB23" s="9">
        <f>F23*CRUISE_INFO!$B$3/CRUISE_INFO!$B$4</f>
        <v>0</v>
      </c>
      <c r="AC23" s="9">
        <f>G23*CRUISE_INFO!$B$3/CRUISE_INFO!$B$4</f>
        <v>0</v>
      </c>
      <c r="AD23" s="9">
        <f>H23*CRUISE_INFO!$B$3/CRUISE_INFO!$B$4</f>
        <v>0</v>
      </c>
      <c r="AE23" s="9">
        <f>I23*CRUISE_INFO!$B$3/CRUISE_INFO!$B$4</f>
        <v>0</v>
      </c>
      <c r="AF23" s="9">
        <f>J23*CRUISE_INFO!$B$3/CRUISE_INFO!$B$4</f>
        <v>0</v>
      </c>
      <c r="AH23">
        <v>2</v>
      </c>
      <c r="AI23" s="1">
        <f>(-0.03082+0.06272*AH23+0.0469*AH23^2)/10</f>
        <v>2.8221999999999997E-2</v>
      </c>
      <c r="AJ23" s="1">
        <f t="shared" ref="AJ23" si="29">(-0.17979+0.21425*AH23+0.01711*AH23^2)/10</f>
        <v>3.1715E-2</v>
      </c>
      <c r="AK23" s="1">
        <f>(0.27937+0.15452*AH23+0.00871*AH23^2)/10</f>
        <v>6.2324999999999998E-2</v>
      </c>
      <c r="AL23" s="1">
        <f>(0.27937+0.15452*AH23+0.00871*AH23^2)/10</f>
        <v>6.2324999999999998E-2</v>
      </c>
      <c r="AM23" s="1">
        <f>(-0.0507+0.16988*AH23+0.0317*AH23^2)/10</f>
        <v>4.1585999999999998E-2</v>
      </c>
      <c r="AN23" s="1">
        <f>(-0.17979+0.21425*AH23+0.01711*AH23^2)/10</f>
        <v>3.1715E-2</v>
      </c>
      <c r="AO23" s="1">
        <f>(-0.03082+0.06272*AH23+0.0469*AH23^2)/10</f>
        <v>2.8221999999999997E-2</v>
      </c>
      <c r="AP23" s="1">
        <f>(-0.03082+0.06272*AH23+0.0469*AH23^2)/10</f>
        <v>2.8221999999999997E-2</v>
      </c>
      <c r="AQ23" s="1">
        <f>(-0.17979+0.21425*AH23+0.01711*AH23^2)/10</f>
        <v>3.1715E-2</v>
      </c>
      <c r="AS23">
        <v>2</v>
      </c>
      <c r="AT23" s="10">
        <f>1/(0.005454*$AS23^2)*AI23</f>
        <v>1.2936376971030437</v>
      </c>
      <c r="AU23" s="10">
        <f t="shared" ref="AU23:AU37" si="30">1/(0.005454*$AS23^2)*AJ23</f>
        <v>1.4537495416208288</v>
      </c>
      <c r="AV23" s="10">
        <f t="shared" ref="AV23:AV37" si="31">1/(0.005454*$AS23^2)*AK23</f>
        <v>2.8568481848184821</v>
      </c>
      <c r="AW23" s="10">
        <f t="shared" ref="AW23:AW37" si="32">1/(0.005454*$AS23^2)*AL23</f>
        <v>2.8568481848184821</v>
      </c>
      <c r="AX23" s="10">
        <f t="shared" ref="AX23:AX37" si="33">1/(0.005454*$AS23^2)*AM23</f>
        <v>1.9062156215621562</v>
      </c>
      <c r="AY23" s="10">
        <f t="shared" ref="AY23:AY37" si="34">1/(0.005454*$AS23^2)*AN23</f>
        <v>1.4537495416208288</v>
      </c>
      <c r="AZ23" s="10">
        <f t="shared" ref="AZ23:AZ37" si="35">1/(0.005454*$AS23^2)*AO23</f>
        <v>1.2936376971030437</v>
      </c>
      <c r="BA23" s="10">
        <f t="shared" ref="BA23:BA37" si="36">1/(0.005454*$AS23^2)*AP23</f>
        <v>1.2936376971030437</v>
      </c>
      <c r="BB23" s="10">
        <f t="shared" ref="BB23:BB37" si="37">1/(0.005454*$AS23^2)*AQ23</f>
        <v>1.4537495416208288</v>
      </c>
      <c r="BD23">
        <v>2</v>
      </c>
      <c r="BE23" s="9">
        <f>AT23*X23</f>
        <v>0</v>
      </c>
      <c r="BF23" s="9">
        <f t="shared" ref="BF23:BF37" si="38">AU23*Y23</f>
        <v>0</v>
      </c>
      <c r="BG23" s="9">
        <f t="shared" ref="BG23:BG37" si="39">AV23*Z23</f>
        <v>0</v>
      </c>
      <c r="BH23" s="9">
        <f t="shared" ref="BH23:BH37" si="40">AW23*AA23</f>
        <v>0</v>
      </c>
      <c r="BI23" s="9">
        <f t="shared" ref="BI23:BI37" si="41">AX23*AB23</f>
        <v>0</v>
      </c>
      <c r="BJ23" s="9">
        <f t="shared" ref="BJ23:BJ37" si="42">AY23*AC23</f>
        <v>0</v>
      </c>
      <c r="BK23" s="9">
        <f t="shared" ref="BK23:BK37" si="43">AZ23*AD23</f>
        <v>0</v>
      </c>
      <c r="BL23" s="9">
        <f t="shared" ref="BL23:BL37" si="44">BA23*AE23</f>
        <v>0</v>
      </c>
      <c r="BM23" s="9">
        <f t="shared" ref="BM23:BM37" si="45">BB23*AF23</f>
        <v>0</v>
      </c>
    </row>
    <row r="24" spans="1:65" x14ac:dyDescent="0.25">
      <c r="A24">
        <v>4</v>
      </c>
      <c r="B24" s="35">
        <f>'CRUISE DATA'!B24</f>
        <v>0</v>
      </c>
      <c r="C24" s="35">
        <f>'CRUISE DATA'!C24</f>
        <v>0</v>
      </c>
      <c r="D24" s="35">
        <f>'CRUISE DATA'!D24</f>
        <v>0</v>
      </c>
      <c r="E24" s="35">
        <f>'CRUISE DATA'!E24</f>
        <v>0</v>
      </c>
      <c r="F24" s="35">
        <f>'CRUISE DATA'!F24</f>
        <v>0</v>
      </c>
      <c r="G24" s="35">
        <f>'CRUISE DATA'!G24</f>
        <v>0</v>
      </c>
      <c r="H24" s="35">
        <f>'CRUISE DATA'!H24</f>
        <v>0</v>
      </c>
      <c r="I24" s="35">
        <f>'CRUISE DATA'!I24</f>
        <v>0</v>
      </c>
      <c r="J24" s="35">
        <f>'CRUISE DATA'!J24</f>
        <v>0</v>
      </c>
      <c r="L24">
        <v>4</v>
      </c>
      <c r="M24" s="9">
        <f>B24*(CRUISE_INFO!$B$3/(0.005454*'BAF PLOTS (2)'!$L24^2))/CRUISE_INFO!$B$4</f>
        <v>0</v>
      </c>
      <c r="N24" s="9">
        <f>C24*(CRUISE_INFO!$B$3/(0.005454*'BAF PLOTS (2)'!$L24^2))/CRUISE_INFO!$B$4</f>
        <v>0</v>
      </c>
      <c r="O24" s="9">
        <f>D24*(CRUISE_INFO!$B$3/(0.005454*'BAF PLOTS (2)'!$L24^2))/CRUISE_INFO!$B$4</f>
        <v>0</v>
      </c>
      <c r="P24" s="9">
        <f>E24*(CRUISE_INFO!$B$3/(0.005454*'BAF PLOTS (2)'!$L24^2))/CRUISE_INFO!$B$4</f>
        <v>0</v>
      </c>
      <c r="Q24" s="9">
        <f>F24*(CRUISE_INFO!$B$3/(0.005454*'BAF PLOTS (2)'!$L24^2))/CRUISE_INFO!$B$4</f>
        <v>0</v>
      </c>
      <c r="R24" s="9">
        <f>G24*(CRUISE_INFO!$B$3/(0.005454*'BAF PLOTS (2)'!$L24^2))/CRUISE_INFO!$B$4</f>
        <v>0</v>
      </c>
      <c r="S24" s="9">
        <f>H24*(CRUISE_INFO!$B$3/(0.005454*'BAF PLOTS (2)'!$L24^2))/CRUISE_INFO!$B$4</f>
        <v>0</v>
      </c>
      <c r="T24" s="9">
        <f>I24*(CRUISE_INFO!$B$3/(0.005454*'BAF PLOTS (2)'!$L24^2))/CRUISE_INFO!$B$4</f>
        <v>0</v>
      </c>
      <c r="U24" s="9">
        <f>J24*(CRUISE_INFO!$B$3/(0.005454*'BAF PLOTS (2)'!$L24^2))/CRUISE_INFO!$B$4</f>
        <v>0</v>
      </c>
      <c r="W24">
        <v>4</v>
      </c>
      <c r="X24" s="9">
        <f>B24*CRUISE_INFO!$B$3/CRUISE_INFO!$B$4</f>
        <v>0</v>
      </c>
      <c r="Y24" s="9">
        <f>C24*CRUISE_INFO!$B$3/CRUISE_INFO!$B$4</f>
        <v>0</v>
      </c>
      <c r="Z24" s="9">
        <f>D24*CRUISE_INFO!$B$3/CRUISE_INFO!$B$4</f>
        <v>0</v>
      </c>
      <c r="AA24" s="9">
        <f>E24*CRUISE_INFO!$B$3/CRUISE_INFO!$B$4</f>
        <v>0</v>
      </c>
      <c r="AB24" s="9">
        <f>F24*CRUISE_INFO!$B$3/CRUISE_INFO!$B$4</f>
        <v>0</v>
      </c>
      <c r="AC24" s="9">
        <f>G24*CRUISE_INFO!$B$3/CRUISE_INFO!$B$4</f>
        <v>0</v>
      </c>
      <c r="AD24" s="9">
        <f>H24*CRUISE_INFO!$B$3/CRUISE_INFO!$B$4</f>
        <v>0</v>
      </c>
      <c r="AE24" s="9">
        <f>I24*CRUISE_INFO!$B$3/CRUISE_INFO!$B$4</f>
        <v>0</v>
      </c>
      <c r="AF24" s="9">
        <f>J24*CRUISE_INFO!$B$3/CRUISE_INFO!$B$4</f>
        <v>0</v>
      </c>
      <c r="AH24">
        <v>4</v>
      </c>
      <c r="AI24" s="1">
        <f t="shared" ref="AI24:AI37" si="46">(-0.03082+0.06272*AH24+0.0469*AH24^2)/10</f>
        <v>9.7045999999999993E-2</v>
      </c>
      <c r="AJ24" s="1">
        <f t="shared" ref="AJ24:AJ37" si="47">(-0.17979+0.21425*AH24+0.01711*AH24^2)/10</f>
        <v>9.5097000000000001E-2</v>
      </c>
      <c r="AK24" s="1">
        <f t="shared" ref="AK24:AK37" si="48">(0.27937+0.15452*AH24+0.00871*AH24^2)/10</f>
        <v>0.103681</v>
      </c>
      <c r="AL24" s="1">
        <f t="shared" ref="AL24:AL37" si="49">(0.27937+0.15452*AH24+0.00871*AH24^2)/10</f>
        <v>0.103681</v>
      </c>
      <c r="AM24" s="1">
        <f t="shared" ref="AM24:AM37" si="50">(-0.0507+0.16988*AH24+0.0317*AH24^2)/10</f>
        <v>0.11360200000000001</v>
      </c>
      <c r="AN24" s="1">
        <f t="shared" ref="AN24:AN37" si="51">(-0.17979+0.21425*AH24+0.01711*AH24^2)/10</f>
        <v>9.5097000000000001E-2</v>
      </c>
      <c r="AO24" s="1">
        <f t="shared" ref="AO24:AO37" si="52">(-0.03082+0.06272*AH24+0.0469*AH24^2)/10</f>
        <v>9.7045999999999993E-2</v>
      </c>
      <c r="AP24" s="1">
        <f t="shared" ref="AP24:AP37" si="53">(-0.03082+0.06272*AH24+0.0469*AH24^2)/10</f>
        <v>9.7045999999999993E-2</v>
      </c>
      <c r="AQ24" s="1">
        <f t="shared" ref="AQ24:AQ37" si="54">(-0.17979+0.21425*AH24+0.01711*AH24^2)/10</f>
        <v>9.5097000000000001E-2</v>
      </c>
      <c r="AS24">
        <v>4</v>
      </c>
      <c r="AT24" s="10">
        <f t="shared" ref="AT24:AT37" si="55">1/(0.005454*$AS24^2)*AI24</f>
        <v>1.1120966263292995</v>
      </c>
      <c r="AU24" s="10">
        <f t="shared" si="30"/>
        <v>1.0897621012101211</v>
      </c>
      <c r="AV24" s="10">
        <f t="shared" si="31"/>
        <v>1.1881302713604693</v>
      </c>
      <c r="AW24" s="10">
        <f t="shared" si="32"/>
        <v>1.1881302713604693</v>
      </c>
      <c r="AX24" s="10">
        <f t="shared" si="33"/>
        <v>1.3018197653098644</v>
      </c>
      <c r="AY24" s="10">
        <f t="shared" si="34"/>
        <v>1.0897621012101211</v>
      </c>
      <c r="AZ24" s="10">
        <f t="shared" si="35"/>
        <v>1.1120966263292995</v>
      </c>
      <c r="BA24" s="10">
        <f t="shared" si="36"/>
        <v>1.1120966263292995</v>
      </c>
      <c r="BB24" s="10">
        <f t="shared" si="37"/>
        <v>1.0897621012101211</v>
      </c>
      <c r="BD24">
        <v>4</v>
      </c>
      <c r="BE24" s="9">
        <f t="shared" ref="BE24:BE37" si="56">AT24*X24</f>
        <v>0</v>
      </c>
      <c r="BF24" s="9">
        <f t="shared" si="38"/>
        <v>0</v>
      </c>
      <c r="BG24" s="9">
        <f t="shared" si="39"/>
        <v>0</v>
      </c>
      <c r="BH24" s="9">
        <f t="shared" si="40"/>
        <v>0</v>
      </c>
      <c r="BI24" s="9">
        <f t="shared" si="41"/>
        <v>0</v>
      </c>
      <c r="BJ24" s="9">
        <f t="shared" si="42"/>
        <v>0</v>
      </c>
      <c r="BK24" s="9">
        <f t="shared" si="43"/>
        <v>0</v>
      </c>
      <c r="BL24" s="9">
        <f t="shared" si="44"/>
        <v>0</v>
      </c>
      <c r="BM24" s="9">
        <f t="shared" si="45"/>
        <v>0</v>
      </c>
    </row>
    <row r="25" spans="1:65" x14ac:dyDescent="0.25">
      <c r="A25">
        <v>6</v>
      </c>
      <c r="B25" s="35">
        <f>'CRUISE DATA'!B25</f>
        <v>0</v>
      </c>
      <c r="C25" s="35">
        <f>'CRUISE DATA'!C25</f>
        <v>0</v>
      </c>
      <c r="D25" s="35">
        <f>'CRUISE DATA'!D25</f>
        <v>0</v>
      </c>
      <c r="E25" s="35">
        <f>'CRUISE DATA'!E25</f>
        <v>0</v>
      </c>
      <c r="F25" s="35">
        <f>'CRUISE DATA'!F25</f>
        <v>0</v>
      </c>
      <c r="G25" s="35">
        <f>'CRUISE DATA'!G25</f>
        <v>0</v>
      </c>
      <c r="H25" s="35">
        <f>'CRUISE DATA'!H25</f>
        <v>0</v>
      </c>
      <c r="I25" s="35">
        <f>'CRUISE DATA'!I25</f>
        <v>0</v>
      </c>
      <c r="J25" s="35">
        <f>'CRUISE DATA'!J25</f>
        <v>0</v>
      </c>
      <c r="L25">
        <v>6</v>
      </c>
      <c r="M25" s="9">
        <f>B25*(CRUISE_INFO!$B$3/(0.005454*'BAF PLOTS (2)'!$L25^2))/CRUISE_INFO!$B$4</f>
        <v>0</v>
      </c>
      <c r="N25" s="9">
        <f>C25*(CRUISE_INFO!$B$3/(0.005454*'BAF PLOTS (2)'!$L25^2))/CRUISE_INFO!$B$4</f>
        <v>0</v>
      </c>
      <c r="O25" s="9">
        <f>D25*(CRUISE_INFO!$B$3/(0.005454*'BAF PLOTS (2)'!$L25^2))/CRUISE_INFO!$B$4</f>
        <v>0</v>
      </c>
      <c r="P25" s="9">
        <f>E25*(CRUISE_INFO!$B$3/(0.005454*'BAF PLOTS (2)'!$L25^2))/CRUISE_INFO!$B$4</f>
        <v>0</v>
      </c>
      <c r="Q25" s="9">
        <f>F25*(CRUISE_INFO!$B$3/(0.005454*'BAF PLOTS (2)'!$L25^2))/CRUISE_INFO!$B$4</f>
        <v>0</v>
      </c>
      <c r="R25" s="9">
        <f>G25*(CRUISE_INFO!$B$3/(0.005454*'BAF PLOTS (2)'!$L25^2))/CRUISE_INFO!$B$4</f>
        <v>0</v>
      </c>
      <c r="S25" s="9">
        <f>H25*(CRUISE_INFO!$B$3/(0.005454*'BAF PLOTS (2)'!$L25^2))/CRUISE_INFO!$B$4</f>
        <v>0</v>
      </c>
      <c r="T25" s="9">
        <f>I25*(CRUISE_INFO!$B$3/(0.005454*'BAF PLOTS (2)'!$L25^2))/CRUISE_INFO!$B$4</f>
        <v>0</v>
      </c>
      <c r="U25" s="9">
        <f>J25*(CRUISE_INFO!$B$3/(0.005454*'BAF PLOTS (2)'!$L25^2))/CRUISE_INFO!$B$4</f>
        <v>0</v>
      </c>
      <c r="W25">
        <v>6</v>
      </c>
      <c r="X25" s="9">
        <f>B25*CRUISE_INFO!$B$3/CRUISE_INFO!$B$4</f>
        <v>0</v>
      </c>
      <c r="Y25" s="9">
        <f>C25*CRUISE_INFO!$B$3/CRUISE_INFO!$B$4</f>
        <v>0</v>
      </c>
      <c r="Z25" s="9">
        <f>D25*CRUISE_INFO!$B$3/CRUISE_INFO!$B$4</f>
        <v>0</v>
      </c>
      <c r="AA25" s="9">
        <f>E25*CRUISE_INFO!$B$3/CRUISE_INFO!$B$4</f>
        <v>0</v>
      </c>
      <c r="AB25" s="9">
        <f>F25*CRUISE_INFO!$B$3/CRUISE_INFO!$B$4</f>
        <v>0</v>
      </c>
      <c r="AC25" s="9">
        <f>G25*CRUISE_INFO!$B$3/CRUISE_INFO!$B$4</f>
        <v>0</v>
      </c>
      <c r="AD25" s="9">
        <f>H25*CRUISE_INFO!$B$3/CRUISE_INFO!$B$4</f>
        <v>0</v>
      </c>
      <c r="AE25" s="9">
        <f>I25*CRUISE_INFO!$B$3/CRUISE_INFO!$B$4</f>
        <v>0</v>
      </c>
      <c r="AF25" s="9">
        <f>J25*CRUISE_INFO!$B$3/CRUISE_INFO!$B$4</f>
        <v>0</v>
      </c>
      <c r="AH25">
        <v>6</v>
      </c>
      <c r="AI25" s="1">
        <f t="shared" si="46"/>
        <v>0.20339000000000002</v>
      </c>
      <c r="AJ25" s="1">
        <f t="shared" si="47"/>
        <v>0.17216699999999999</v>
      </c>
      <c r="AK25" s="1">
        <f t="shared" si="48"/>
        <v>0.152005</v>
      </c>
      <c r="AL25" s="1">
        <f t="shared" si="49"/>
        <v>0.152005</v>
      </c>
      <c r="AM25" s="1">
        <f t="shared" si="50"/>
        <v>0.21097799999999997</v>
      </c>
      <c r="AN25" s="1">
        <f t="shared" si="51"/>
        <v>0.17216699999999999</v>
      </c>
      <c r="AO25" s="1">
        <f t="shared" si="52"/>
        <v>0.20339000000000002</v>
      </c>
      <c r="AP25" s="1">
        <f t="shared" si="53"/>
        <v>0.20339000000000002</v>
      </c>
      <c r="AQ25" s="1">
        <f t="shared" si="54"/>
        <v>0.17216699999999999</v>
      </c>
      <c r="AS25">
        <v>6</v>
      </c>
      <c r="AT25" s="10">
        <f t="shared" si="55"/>
        <v>1.0358859960070084</v>
      </c>
      <c r="AU25" s="10">
        <f t="shared" si="30"/>
        <v>0.87686407529641852</v>
      </c>
      <c r="AV25" s="10">
        <f t="shared" si="31"/>
        <v>0.77417695473251036</v>
      </c>
      <c r="AW25" s="10">
        <f t="shared" si="32"/>
        <v>0.77417695473251036</v>
      </c>
      <c r="AX25" s="10">
        <f t="shared" si="33"/>
        <v>1.0745324532453244</v>
      </c>
      <c r="AY25" s="10">
        <f t="shared" si="34"/>
        <v>0.87686407529641852</v>
      </c>
      <c r="AZ25" s="10">
        <f t="shared" si="35"/>
        <v>1.0358859960070084</v>
      </c>
      <c r="BA25" s="10">
        <f t="shared" si="36"/>
        <v>1.0358859960070084</v>
      </c>
      <c r="BB25" s="10">
        <f t="shared" si="37"/>
        <v>0.87686407529641852</v>
      </c>
      <c r="BD25">
        <v>6</v>
      </c>
      <c r="BE25" s="9">
        <f t="shared" si="56"/>
        <v>0</v>
      </c>
      <c r="BF25" s="9">
        <f t="shared" si="38"/>
        <v>0</v>
      </c>
      <c r="BG25" s="9">
        <f t="shared" si="39"/>
        <v>0</v>
      </c>
      <c r="BH25" s="9">
        <f t="shared" si="40"/>
        <v>0</v>
      </c>
      <c r="BI25" s="9">
        <f t="shared" si="41"/>
        <v>0</v>
      </c>
      <c r="BJ25" s="9">
        <f t="shared" si="42"/>
        <v>0</v>
      </c>
      <c r="BK25" s="9">
        <f t="shared" si="43"/>
        <v>0</v>
      </c>
      <c r="BL25" s="9">
        <f t="shared" si="44"/>
        <v>0</v>
      </c>
      <c r="BM25" s="9">
        <f t="shared" si="45"/>
        <v>0</v>
      </c>
    </row>
    <row r="26" spans="1:65" x14ac:dyDescent="0.25">
      <c r="A26">
        <v>8</v>
      </c>
      <c r="B26" s="35">
        <f>'CRUISE DATA'!B26</f>
        <v>0</v>
      </c>
      <c r="C26" s="35">
        <f>'CRUISE DATA'!C26</f>
        <v>0</v>
      </c>
      <c r="D26" s="35">
        <f>'CRUISE DATA'!D26</f>
        <v>0</v>
      </c>
      <c r="E26" s="35">
        <f>'CRUISE DATA'!E26</f>
        <v>0</v>
      </c>
      <c r="F26" s="35">
        <f>'CRUISE DATA'!F26</f>
        <v>0</v>
      </c>
      <c r="G26" s="35">
        <f>'CRUISE DATA'!G26</f>
        <v>0</v>
      </c>
      <c r="H26" s="35">
        <f>'CRUISE DATA'!H26</f>
        <v>0</v>
      </c>
      <c r="I26" s="35">
        <f>'CRUISE DATA'!I26</f>
        <v>0</v>
      </c>
      <c r="J26" s="35">
        <f>'CRUISE DATA'!J26</f>
        <v>0</v>
      </c>
      <c r="L26">
        <v>8</v>
      </c>
      <c r="M26" s="9">
        <f>B26*(CRUISE_INFO!$B$3/(0.005454*'BAF PLOTS (2)'!$L26^2))/CRUISE_INFO!$B$4</f>
        <v>0</v>
      </c>
      <c r="N26" s="9">
        <f>C26*(CRUISE_INFO!$B$3/(0.005454*'BAF PLOTS (2)'!$L26^2))/CRUISE_INFO!$B$4</f>
        <v>0</v>
      </c>
      <c r="O26" s="9">
        <f>D26*(CRUISE_INFO!$B$3/(0.005454*'BAF PLOTS (2)'!$L26^2))/CRUISE_INFO!$B$4</f>
        <v>0</v>
      </c>
      <c r="P26" s="9">
        <f>E26*(CRUISE_INFO!$B$3/(0.005454*'BAF PLOTS (2)'!$L26^2))/CRUISE_INFO!$B$4</f>
        <v>0</v>
      </c>
      <c r="Q26" s="9">
        <f>F26*(CRUISE_INFO!$B$3/(0.005454*'BAF PLOTS (2)'!$L26^2))/CRUISE_INFO!$B$4</f>
        <v>0</v>
      </c>
      <c r="R26" s="9">
        <f>G26*(CRUISE_INFO!$B$3/(0.005454*'BAF PLOTS (2)'!$L26^2))/CRUISE_INFO!$B$4</f>
        <v>0</v>
      </c>
      <c r="S26" s="9">
        <f>H26*(CRUISE_INFO!$B$3/(0.005454*'BAF PLOTS (2)'!$L26^2))/CRUISE_INFO!$B$4</f>
        <v>0</v>
      </c>
      <c r="T26" s="9">
        <f>I26*(CRUISE_INFO!$B$3/(0.005454*'BAF PLOTS (2)'!$L26^2))/CRUISE_INFO!$B$4</f>
        <v>0</v>
      </c>
      <c r="U26" s="9">
        <f>J26*(CRUISE_INFO!$B$3/(0.005454*'BAF PLOTS (2)'!$L26^2))/CRUISE_INFO!$B$4</f>
        <v>0</v>
      </c>
      <c r="W26">
        <v>8</v>
      </c>
      <c r="X26" s="9">
        <f>B26*CRUISE_INFO!$B$3/CRUISE_INFO!$B$4</f>
        <v>0</v>
      </c>
      <c r="Y26" s="9">
        <f>C26*CRUISE_INFO!$B$3/CRUISE_INFO!$B$4</f>
        <v>0</v>
      </c>
      <c r="Z26" s="9">
        <f>D26*CRUISE_INFO!$B$3/CRUISE_INFO!$B$4</f>
        <v>0</v>
      </c>
      <c r="AA26" s="9">
        <f>E26*CRUISE_INFO!$B$3/CRUISE_INFO!$B$4</f>
        <v>0</v>
      </c>
      <c r="AB26" s="9">
        <f>F26*CRUISE_INFO!$B$3/CRUISE_INFO!$B$4</f>
        <v>0</v>
      </c>
      <c r="AC26" s="9">
        <f>G26*CRUISE_INFO!$B$3/CRUISE_INFO!$B$4</f>
        <v>0</v>
      </c>
      <c r="AD26" s="9">
        <f>H26*CRUISE_INFO!$B$3/CRUISE_INFO!$B$4</f>
        <v>0</v>
      </c>
      <c r="AE26" s="9">
        <f>I26*CRUISE_INFO!$B$3/CRUISE_INFO!$B$4</f>
        <v>0</v>
      </c>
      <c r="AF26" s="9">
        <f>J26*CRUISE_INFO!$B$3/CRUISE_INFO!$B$4</f>
        <v>0</v>
      </c>
      <c r="AH26">
        <v>8</v>
      </c>
      <c r="AI26" s="1">
        <f t="shared" si="46"/>
        <v>0.34725400000000001</v>
      </c>
      <c r="AJ26" s="1">
        <f t="shared" si="47"/>
        <v>0.26292499999999996</v>
      </c>
      <c r="AK26" s="1">
        <f t="shared" si="48"/>
        <v>0.20729700000000001</v>
      </c>
      <c r="AL26" s="1">
        <f t="shared" si="49"/>
        <v>0.20729700000000001</v>
      </c>
      <c r="AM26" s="1">
        <f t="shared" si="50"/>
        <v>0.33371399999999996</v>
      </c>
      <c r="AN26" s="1">
        <f t="shared" si="51"/>
        <v>0.26292499999999996</v>
      </c>
      <c r="AO26" s="1">
        <f t="shared" si="52"/>
        <v>0.34725400000000001</v>
      </c>
      <c r="AP26" s="1">
        <f t="shared" si="53"/>
        <v>0.34725400000000001</v>
      </c>
      <c r="AQ26" s="1">
        <f t="shared" si="54"/>
        <v>0.26292499999999996</v>
      </c>
      <c r="AS26">
        <v>8</v>
      </c>
      <c r="AT26" s="10">
        <f t="shared" si="55"/>
        <v>0.99483750458379183</v>
      </c>
      <c r="AU26" s="10">
        <f t="shared" si="30"/>
        <v>0.75324589750641724</v>
      </c>
      <c r="AV26" s="10">
        <f t="shared" si="31"/>
        <v>0.59387891914191426</v>
      </c>
      <c r="AW26" s="10">
        <f t="shared" si="32"/>
        <v>0.59387891914191426</v>
      </c>
      <c r="AX26" s="10">
        <f t="shared" si="33"/>
        <v>0.95604716721672156</v>
      </c>
      <c r="AY26" s="10">
        <f t="shared" si="34"/>
        <v>0.75324589750641724</v>
      </c>
      <c r="AZ26" s="10">
        <f t="shared" si="35"/>
        <v>0.99483750458379183</v>
      </c>
      <c r="BA26" s="10">
        <f t="shared" si="36"/>
        <v>0.99483750458379183</v>
      </c>
      <c r="BB26" s="10">
        <f t="shared" si="37"/>
        <v>0.75324589750641724</v>
      </c>
      <c r="BD26">
        <v>8</v>
      </c>
      <c r="BE26" s="9">
        <f t="shared" si="56"/>
        <v>0</v>
      </c>
      <c r="BF26" s="9">
        <f t="shared" si="38"/>
        <v>0</v>
      </c>
      <c r="BG26" s="9">
        <f t="shared" si="39"/>
        <v>0</v>
      </c>
      <c r="BH26" s="9">
        <f t="shared" si="40"/>
        <v>0</v>
      </c>
      <c r="BI26" s="9">
        <f t="shared" si="41"/>
        <v>0</v>
      </c>
      <c r="BJ26" s="9">
        <f t="shared" si="42"/>
        <v>0</v>
      </c>
      <c r="BK26" s="9">
        <f t="shared" si="43"/>
        <v>0</v>
      </c>
      <c r="BL26" s="9">
        <f t="shared" si="44"/>
        <v>0</v>
      </c>
      <c r="BM26" s="9">
        <f t="shared" si="45"/>
        <v>0</v>
      </c>
    </row>
    <row r="27" spans="1:65" x14ac:dyDescent="0.25">
      <c r="A27">
        <v>10</v>
      </c>
      <c r="B27" s="35">
        <f>'CRUISE DATA'!B27</f>
        <v>0</v>
      </c>
      <c r="C27" s="35">
        <f>'CRUISE DATA'!C27</f>
        <v>0</v>
      </c>
      <c r="D27" s="35">
        <f>'CRUISE DATA'!D27</f>
        <v>0</v>
      </c>
      <c r="E27" s="35">
        <f>'CRUISE DATA'!E27</f>
        <v>0</v>
      </c>
      <c r="F27" s="35">
        <f>'CRUISE DATA'!F27</f>
        <v>0</v>
      </c>
      <c r="G27" s="35">
        <f>'CRUISE DATA'!G27</f>
        <v>0</v>
      </c>
      <c r="H27" s="35">
        <f>'CRUISE DATA'!H27</f>
        <v>0</v>
      </c>
      <c r="I27" s="35">
        <f>'CRUISE DATA'!I27</f>
        <v>0</v>
      </c>
      <c r="J27" s="35">
        <f>'CRUISE DATA'!J27</f>
        <v>0</v>
      </c>
      <c r="L27">
        <v>10</v>
      </c>
      <c r="M27" s="9">
        <f>B27*(CRUISE_INFO!$B$3/(0.005454*'BAF PLOTS (2)'!$L27^2))/CRUISE_INFO!$B$4</f>
        <v>0</v>
      </c>
      <c r="N27" s="9">
        <f>C27*(CRUISE_INFO!$B$3/(0.005454*'BAF PLOTS (2)'!$L27^2))/CRUISE_INFO!$B$4</f>
        <v>0</v>
      </c>
      <c r="O27" s="9">
        <f>D27*(CRUISE_INFO!$B$3/(0.005454*'BAF PLOTS (2)'!$L27^2))/CRUISE_INFO!$B$4</f>
        <v>0</v>
      </c>
      <c r="P27" s="9">
        <f>E27*(CRUISE_INFO!$B$3/(0.005454*'BAF PLOTS (2)'!$L27^2))/CRUISE_INFO!$B$4</f>
        <v>0</v>
      </c>
      <c r="Q27" s="9">
        <f>F27*(CRUISE_INFO!$B$3/(0.005454*'BAF PLOTS (2)'!$L27^2))/CRUISE_INFO!$B$4</f>
        <v>0</v>
      </c>
      <c r="R27" s="9">
        <f>G27*(CRUISE_INFO!$B$3/(0.005454*'BAF PLOTS (2)'!$L27^2))/CRUISE_INFO!$B$4</f>
        <v>0</v>
      </c>
      <c r="S27" s="9">
        <f>H27*(CRUISE_INFO!$B$3/(0.005454*'BAF PLOTS (2)'!$L27^2))/CRUISE_INFO!$B$4</f>
        <v>0</v>
      </c>
      <c r="T27" s="9">
        <f>I27*(CRUISE_INFO!$B$3/(0.005454*'BAF PLOTS (2)'!$L27^2))/CRUISE_INFO!$B$4</f>
        <v>0</v>
      </c>
      <c r="U27" s="9">
        <f>J27*(CRUISE_INFO!$B$3/(0.005454*'BAF PLOTS (2)'!$L27^2))/CRUISE_INFO!$B$4</f>
        <v>0</v>
      </c>
      <c r="W27">
        <v>10</v>
      </c>
      <c r="X27" s="9">
        <f>B27*CRUISE_INFO!$B$3/CRUISE_INFO!$B$4</f>
        <v>0</v>
      </c>
      <c r="Y27" s="9">
        <f>C27*CRUISE_INFO!$B$3/CRUISE_INFO!$B$4</f>
        <v>0</v>
      </c>
      <c r="Z27" s="9">
        <f>D27*CRUISE_INFO!$B$3/CRUISE_INFO!$B$4</f>
        <v>0</v>
      </c>
      <c r="AA27" s="9">
        <f>E27*CRUISE_INFO!$B$3/CRUISE_INFO!$B$4</f>
        <v>0</v>
      </c>
      <c r="AB27" s="9">
        <f>F27*CRUISE_INFO!$B$3/CRUISE_INFO!$B$4</f>
        <v>0</v>
      </c>
      <c r="AC27" s="9">
        <f>G27*CRUISE_INFO!$B$3/CRUISE_INFO!$B$4</f>
        <v>0</v>
      </c>
      <c r="AD27" s="9">
        <f>H27*CRUISE_INFO!$B$3/CRUISE_INFO!$B$4</f>
        <v>0</v>
      </c>
      <c r="AE27" s="9">
        <f>I27*CRUISE_INFO!$B$3/CRUISE_INFO!$B$4</f>
        <v>0</v>
      </c>
      <c r="AF27" s="9">
        <f>J27*CRUISE_INFO!$B$3/CRUISE_INFO!$B$4</f>
        <v>0</v>
      </c>
      <c r="AH27">
        <v>10</v>
      </c>
      <c r="AI27" s="1">
        <f t="shared" si="46"/>
        <v>0.52863799999999994</v>
      </c>
      <c r="AJ27" s="1">
        <f t="shared" si="47"/>
        <v>0.367371</v>
      </c>
      <c r="AK27" s="1">
        <f t="shared" si="48"/>
        <v>0.26955699999999999</v>
      </c>
      <c r="AL27" s="1">
        <f t="shared" si="49"/>
        <v>0.26955699999999999</v>
      </c>
      <c r="AM27" s="1">
        <f t="shared" si="50"/>
        <v>0.48181000000000002</v>
      </c>
      <c r="AN27" s="1">
        <f t="shared" si="51"/>
        <v>0.367371</v>
      </c>
      <c r="AO27" s="1">
        <f t="shared" si="52"/>
        <v>0.52863799999999994</v>
      </c>
      <c r="AP27" s="1">
        <f t="shared" si="53"/>
        <v>0.52863799999999994</v>
      </c>
      <c r="AQ27" s="1">
        <f t="shared" si="54"/>
        <v>0.367371</v>
      </c>
      <c r="AS27">
        <v>10</v>
      </c>
      <c r="AT27" s="10">
        <f t="shared" si="55"/>
        <v>0.96926659332599918</v>
      </c>
      <c r="AU27" s="10">
        <f t="shared" si="30"/>
        <v>0.67358085808580859</v>
      </c>
      <c r="AV27" s="10">
        <f t="shared" si="31"/>
        <v>0.49423725705903926</v>
      </c>
      <c r="AW27" s="10">
        <f t="shared" si="32"/>
        <v>0.49423725705903926</v>
      </c>
      <c r="AX27" s="10">
        <f t="shared" si="33"/>
        <v>0.88340667400073347</v>
      </c>
      <c r="AY27" s="10">
        <f t="shared" si="34"/>
        <v>0.67358085808580859</v>
      </c>
      <c r="AZ27" s="10">
        <f t="shared" si="35"/>
        <v>0.96926659332599918</v>
      </c>
      <c r="BA27" s="10">
        <f t="shared" si="36"/>
        <v>0.96926659332599918</v>
      </c>
      <c r="BB27" s="10">
        <f t="shared" si="37"/>
        <v>0.67358085808580859</v>
      </c>
      <c r="BD27">
        <v>10</v>
      </c>
      <c r="BE27" s="9">
        <f t="shared" si="56"/>
        <v>0</v>
      </c>
      <c r="BF27" s="9">
        <f t="shared" si="38"/>
        <v>0</v>
      </c>
      <c r="BG27" s="9">
        <f t="shared" si="39"/>
        <v>0</v>
      </c>
      <c r="BH27" s="9">
        <f t="shared" si="40"/>
        <v>0</v>
      </c>
      <c r="BI27" s="9">
        <f t="shared" si="41"/>
        <v>0</v>
      </c>
      <c r="BJ27" s="9">
        <f t="shared" si="42"/>
        <v>0</v>
      </c>
      <c r="BK27" s="9">
        <f t="shared" si="43"/>
        <v>0</v>
      </c>
      <c r="BL27" s="9">
        <f t="shared" si="44"/>
        <v>0</v>
      </c>
      <c r="BM27" s="9">
        <f t="shared" si="45"/>
        <v>0</v>
      </c>
    </row>
    <row r="28" spans="1:65" x14ac:dyDescent="0.25">
      <c r="A28">
        <v>12</v>
      </c>
      <c r="B28" s="35">
        <f>'CRUISE DATA'!B28</f>
        <v>0</v>
      </c>
      <c r="C28" s="35">
        <f>'CRUISE DATA'!C28</f>
        <v>0</v>
      </c>
      <c r="D28" s="35">
        <f>'CRUISE DATA'!D28</f>
        <v>0</v>
      </c>
      <c r="E28" s="35">
        <f>'CRUISE DATA'!E28</f>
        <v>0</v>
      </c>
      <c r="F28" s="35">
        <f>'CRUISE DATA'!F28</f>
        <v>0</v>
      </c>
      <c r="G28" s="35">
        <f>'CRUISE DATA'!G28</f>
        <v>0</v>
      </c>
      <c r="H28" s="35">
        <f>'CRUISE DATA'!H28</f>
        <v>0</v>
      </c>
      <c r="I28" s="35">
        <f>'CRUISE DATA'!I28</f>
        <v>0</v>
      </c>
      <c r="J28" s="35">
        <f>'CRUISE DATA'!J28</f>
        <v>0</v>
      </c>
      <c r="L28">
        <v>12</v>
      </c>
      <c r="M28" s="9">
        <f>B28*(CRUISE_INFO!$B$3/(0.005454*'BAF PLOTS (2)'!$L28^2))/CRUISE_INFO!$B$4</f>
        <v>0</v>
      </c>
      <c r="N28" s="9">
        <f>C28*(CRUISE_INFO!$B$3/(0.005454*'BAF PLOTS (2)'!$L28^2))/CRUISE_INFO!$B$4</f>
        <v>0</v>
      </c>
      <c r="O28" s="9">
        <f>D28*(CRUISE_INFO!$B$3/(0.005454*'BAF PLOTS (2)'!$L28^2))/CRUISE_INFO!$B$4</f>
        <v>0</v>
      </c>
      <c r="P28" s="9">
        <f>E28*(CRUISE_INFO!$B$3/(0.005454*'BAF PLOTS (2)'!$L28^2))/CRUISE_INFO!$B$4</f>
        <v>0</v>
      </c>
      <c r="Q28" s="9">
        <f>F28*(CRUISE_INFO!$B$3/(0.005454*'BAF PLOTS (2)'!$L28^2))/CRUISE_INFO!$B$4</f>
        <v>0</v>
      </c>
      <c r="R28" s="9">
        <f>G28*(CRUISE_INFO!$B$3/(0.005454*'BAF PLOTS (2)'!$L28^2))/CRUISE_INFO!$B$4</f>
        <v>0</v>
      </c>
      <c r="S28" s="9">
        <f>H28*(CRUISE_INFO!$B$3/(0.005454*'BAF PLOTS (2)'!$L28^2))/CRUISE_INFO!$B$4</f>
        <v>0</v>
      </c>
      <c r="T28" s="9">
        <f>I28*(CRUISE_INFO!$B$3/(0.005454*'BAF PLOTS (2)'!$L28^2))/CRUISE_INFO!$B$4</f>
        <v>0</v>
      </c>
      <c r="U28" s="9">
        <f>J28*(CRUISE_INFO!$B$3/(0.005454*'BAF PLOTS (2)'!$L28^2))/CRUISE_INFO!$B$4</f>
        <v>0</v>
      </c>
      <c r="W28">
        <v>12</v>
      </c>
      <c r="X28" s="9">
        <f>B28*CRUISE_INFO!$B$3/CRUISE_INFO!$B$4</f>
        <v>0</v>
      </c>
      <c r="Y28" s="9">
        <f>C28*CRUISE_INFO!$B$3/CRUISE_INFO!$B$4</f>
        <v>0</v>
      </c>
      <c r="Z28" s="9">
        <f>D28*CRUISE_INFO!$B$3/CRUISE_INFO!$B$4</f>
        <v>0</v>
      </c>
      <c r="AA28" s="9">
        <f>E28*CRUISE_INFO!$B$3/CRUISE_INFO!$B$4</f>
        <v>0</v>
      </c>
      <c r="AB28" s="9">
        <f>F28*CRUISE_INFO!$B$3/CRUISE_INFO!$B$4</f>
        <v>0</v>
      </c>
      <c r="AC28" s="9">
        <f>G28*CRUISE_INFO!$B$3/CRUISE_INFO!$B$4</f>
        <v>0</v>
      </c>
      <c r="AD28" s="9">
        <f>H28*CRUISE_INFO!$B$3/CRUISE_INFO!$B$4</f>
        <v>0</v>
      </c>
      <c r="AE28" s="9">
        <f>I28*CRUISE_INFO!$B$3/CRUISE_INFO!$B$4</f>
        <v>0</v>
      </c>
      <c r="AF28" s="9">
        <f>J28*CRUISE_INFO!$B$3/CRUISE_INFO!$B$4</f>
        <v>0</v>
      </c>
      <c r="AH28">
        <v>12</v>
      </c>
      <c r="AI28" s="1">
        <f t="shared" si="46"/>
        <v>0.74754199999999993</v>
      </c>
      <c r="AJ28" s="1">
        <f t="shared" si="47"/>
        <v>0.48550500000000002</v>
      </c>
      <c r="AK28" s="1">
        <f t="shared" si="48"/>
        <v>0.338785</v>
      </c>
      <c r="AL28" s="1">
        <f t="shared" si="49"/>
        <v>0.338785</v>
      </c>
      <c r="AM28" s="1">
        <f t="shared" si="50"/>
        <v>0.6552659999999999</v>
      </c>
      <c r="AN28" s="1">
        <f t="shared" si="51"/>
        <v>0.48550500000000002</v>
      </c>
      <c r="AO28" s="1">
        <f t="shared" si="52"/>
        <v>0.74754199999999993</v>
      </c>
      <c r="AP28" s="1">
        <f t="shared" si="53"/>
        <v>0.74754199999999993</v>
      </c>
      <c r="AQ28" s="1">
        <f t="shared" si="54"/>
        <v>0.48550500000000002</v>
      </c>
      <c r="AS28">
        <v>12</v>
      </c>
      <c r="AT28" s="10">
        <f t="shared" si="55"/>
        <v>0.9518268956525282</v>
      </c>
      <c r="AU28" s="10">
        <f t="shared" si="30"/>
        <v>0.61818160982764958</v>
      </c>
      <c r="AV28" s="10">
        <f t="shared" si="31"/>
        <v>0.43136663203357378</v>
      </c>
      <c r="AW28" s="10">
        <f t="shared" si="32"/>
        <v>0.43136663203357378</v>
      </c>
      <c r="AX28" s="10">
        <f t="shared" si="33"/>
        <v>0.83433412785723016</v>
      </c>
      <c r="AY28" s="10">
        <f t="shared" si="34"/>
        <v>0.61818160982764958</v>
      </c>
      <c r="AZ28" s="10">
        <f t="shared" si="35"/>
        <v>0.9518268956525282</v>
      </c>
      <c r="BA28" s="10">
        <f t="shared" si="36"/>
        <v>0.9518268956525282</v>
      </c>
      <c r="BB28" s="10">
        <f t="shared" si="37"/>
        <v>0.61818160982764958</v>
      </c>
      <c r="BD28">
        <v>12</v>
      </c>
      <c r="BE28" s="9">
        <f t="shared" si="56"/>
        <v>0</v>
      </c>
      <c r="BF28" s="9">
        <f t="shared" si="38"/>
        <v>0</v>
      </c>
      <c r="BG28" s="9">
        <f t="shared" si="39"/>
        <v>0</v>
      </c>
      <c r="BH28" s="9">
        <f t="shared" si="40"/>
        <v>0</v>
      </c>
      <c r="BI28" s="9">
        <f t="shared" si="41"/>
        <v>0</v>
      </c>
      <c r="BJ28" s="9">
        <f t="shared" si="42"/>
        <v>0</v>
      </c>
      <c r="BK28" s="9">
        <f t="shared" si="43"/>
        <v>0</v>
      </c>
      <c r="BL28" s="9">
        <f t="shared" si="44"/>
        <v>0</v>
      </c>
      <c r="BM28" s="9">
        <f t="shared" si="45"/>
        <v>0</v>
      </c>
    </row>
    <row r="29" spans="1:65" x14ac:dyDescent="0.25">
      <c r="A29">
        <v>14</v>
      </c>
      <c r="B29" s="35">
        <f>'CRUISE DATA'!B29</f>
        <v>0</v>
      </c>
      <c r="C29" s="35">
        <f>'CRUISE DATA'!C29</f>
        <v>0</v>
      </c>
      <c r="D29" s="35">
        <f>'CRUISE DATA'!D29</f>
        <v>0</v>
      </c>
      <c r="E29" s="35">
        <f>'CRUISE DATA'!E29</f>
        <v>0</v>
      </c>
      <c r="F29" s="35">
        <f>'CRUISE DATA'!F29</f>
        <v>0</v>
      </c>
      <c r="G29" s="35">
        <f>'CRUISE DATA'!G29</f>
        <v>0</v>
      </c>
      <c r="H29" s="35">
        <f>'CRUISE DATA'!H29</f>
        <v>0</v>
      </c>
      <c r="I29" s="35">
        <f>'CRUISE DATA'!I29</f>
        <v>0</v>
      </c>
      <c r="J29" s="35">
        <f>'CRUISE DATA'!J29</f>
        <v>0</v>
      </c>
      <c r="L29">
        <v>14</v>
      </c>
      <c r="M29" s="9">
        <f>B29*(CRUISE_INFO!$B$3/(0.005454*'BAF PLOTS (2)'!$L29^2))/CRUISE_INFO!$B$4</f>
        <v>0</v>
      </c>
      <c r="N29" s="9">
        <f>C29*(CRUISE_INFO!$B$3/(0.005454*'BAF PLOTS (2)'!$L29^2))/CRUISE_INFO!$B$4</f>
        <v>0</v>
      </c>
      <c r="O29" s="9">
        <f>D29*(CRUISE_INFO!$B$3/(0.005454*'BAF PLOTS (2)'!$L29^2))/CRUISE_INFO!$B$4</f>
        <v>0</v>
      </c>
      <c r="P29" s="9">
        <f>E29*(CRUISE_INFO!$B$3/(0.005454*'BAF PLOTS (2)'!$L29^2))/CRUISE_INFO!$B$4</f>
        <v>0</v>
      </c>
      <c r="Q29" s="9">
        <f>F29*(CRUISE_INFO!$B$3/(0.005454*'BAF PLOTS (2)'!$L29^2))/CRUISE_INFO!$B$4</f>
        <v>0</v>
      </c>
      <c r="R29" s="9">
        <f>G29*(CRUISE_INFO!$B$3/(0.005454*'BAF PLOTS (2)'!$L29^2))/CRUISE_INFO!$B$4</f>
        <v>0</v>
      </c>
      <c r="S29" s="9">
        <f>H29*(CRUISE_INFO!$B$3/(0.005454*'BAF PLOTS (2)'!$L29^2))/CRUISE_INFO!$B$4</f>
        <v>0</v>
      </c>
      <c r="T29" s="9">
        <f>I29*(CRUISE_INFO!$B$3/(0.005454*'BAF PLOTS (2)'!$L29^2))/CRUISE_INFO!$B$4</f>
        <v>0</v>
      </c>
      <c r="U29" s="9">
        <f>J29*(CRUISE_INFO!$B$3/(0.005454*'BAF PLOTS (2)'!$L29^2))/CRUISE_INFO!$B$4</f>
        <v>0</v>
      </c>
      <c r="W29">
        <v>14</v>
      </c>
      <c r="X29" s="9">
        <f>B29*CRUISE_INFO!$B$3/CRUISE_INFO!$B$4</f>
        <v>0</v>
      </c>
      <c r="Y29" s="9">
        <f>C29*CRUISE_INFO!$B$3/CRUISE_INFO!$B$4</f>
        <v>0</v>
      </c>
      <c r="Z29" s="9">
        <f>D29*CRUISE_INFO!$B$3/CRUISE_INFO!$B$4</f>
        <v>0</v>
      </c>
      <c r="AA29" s="9">
        <f>E29*CRUISE_INFO!$B$3/CRUISE_INFO!$B$4</f>
        <v>0</v>
      </c>
      <c r="AB29" s="9">
        <f>F29*CRUISE_INFO!$B$3/CRUISE_INFO!$B$4</f>
        <v>0</v>
      </c>
      <c r="AC29" s="9">
        <f>G29*CRUISE_INFO!$B$3/CRUISE_INFO!$B$4</f>
        <v>0</v>
      </c>
      <c r="AD29" s="9">
        <f>H29*CRUISE_INFO!$B$3/CRUISE_INFO!$B$4</f>
        <v>0</v>
      </c>
      <c r="AE29" s="9">
        <f>I29*CRUISE_INFO!$B$3/CRUISE_INFO!$B$4</f>
        <v>0</v>
      </c>
      <c r="AF29" s="9">
        <f>J29*CRUISE_INFO!$B$3/CRUISE_INFO!$B$4</f>
        <v>0</v>
      </c>
      <c r="AH29">
        <v>14</v>
      </c>
      <c r="AI29" s="1">
        <f t="shared" si="46"/>
        <v>1.0039659999999999</v>
      </c>
      <c r="AJ29" s="1">
        <f t="shared" si="47"/>
        <v>0.61732699999999996</v>
      </c>
      <c r="AK29" s="1">
        <f t="shared" si="48"/>
        <v>0.41498100000000004</v>
      </c>
      <c r="AL29" s="1">
        <f t="shared" si="49"/>
        <v>0.41498100000000004</v>
      </c>
      <c r="AM29" s="1">
        <f t="shared" si="50"/>
        <v>0.85408200000000001</v>
      </c>
      <c r="AN29" s="1">
        <f t="shared" si="51"/>
        <v>0.61732699999999996</v>
      </c>
      <c r="AO29" s="1">
        <f t="shared" si="52"/>
        <v>1.0039659999999999</v>
      </c>
      <c r="AP29" s="1">
        <f t="shared" si="53"/>
        <v>1.0039659999999999</v>
      </c>
      <c r="AQ29" s="1">
        <f t="shared" si="54"/>
        <v>0.61732699999999996</v>
      </c>
      <c r="AS29">
        <v>14</v>
      </c>
      <c r="AT29" s="10">
        <f t="shared" si="55"/>
        <v>0.93917776131354636</v>
      </c>
      <c r="AU29" s="10">
        <f t="shared" si="30"/>
        <v>0.57748946663373824</v>
      </c>
      <c r="AV29" s="10">
        <f t="shared" si="31"/>
        <v>0.38820132013201331</v>
      </c>
      <c r="AW29" s="10">
        <f t="shared" si="32"/>
        <v>0.38820132013201331</v>
      </c>
      <c r="AX29" s="10">
        <f t="shared" si="33"/>
        <v>0.79896612110190623</v>
      </c>
      <c r="AY29" s="10">
        <f t="shared" si="34"/>
        <v>0.57748946663373824</v>
      </c>
      <c r="AZ29" s="10">
        <f t="shared" si="35"/>
        <v>0.93917776131354636</v>
      </c>
      <c r="BA29" s="10">
        <f t="shared" si="36"/>
        <v>0.93917776131354636</v>
      </c>
      <c r="BB29" s="10">
        <f t="shared" si="37"/>
        <v>0.57748946663373824</v>
      </c>
      <c r="BD29">
        <v>14</v>
      </c>
      <c r="BE29" s="9">
        <f t="shared" si="56"/>
        <v>0</v>
      </c>
      <c r="BF29" s="9">
        <f t="shared" si="38"/>
        <v>0</v>
      </c>
      <c r="BG29" s="9">
        <f t="shared" si="39"/>
        <v>0</v>
      </c>
      <c r="BH29" s="9">
        <f t="shared" si="40"/>
        <v>0</v>
      </c>
      <c r="BI29" s="9">
        <f t="shared" si="41"/>
        <v>0</v>
      </c>
      <c r="BJ29" s="9">
        <f t="shared" si="42"/>
        <v>0</v>
      </c>
      <c r="BK29" s="9">
        <f t="shared" si="43"/>
        <v>0</v>
      </c>
      <c r="BL29" s="9">
        <f t="shared" si="44"/>
        <v>0</v>
      </c>
      <c r="BM29" s="9">
        <f t="shared" si="45"/>
        <v>0</v>
      </c>
    </row>
    <row r="30" spans="1:65" x14ac:dyDescent="0.25">
      <c r="A30">
        <v>16</v>
      </c>
      <c r="B30" s="35">
        <f>'CRUISE DATA'!B30</f>
        <v>0</v>
      </c>
      <c r="C30" s="35">
        <f>'CRUISE DATA'!C30</f>
        <v>0</v>
      </c>
      <c r="D30" s="35">
        <f>'CRUISE DATA'!D30</f>
        <v>0</v>
      </c>
      <c r="E30" s="35">
        <f>'CRUISE DATA'!E30</f>
        <v>0</v>
      </c>
      <c r="F30" s="35">
        <f>'CRUISE DATA'!F30</f>
        <v>0</v>
      </c>
      <c r="G30" s="35">
        <f>'CRUISE DATA'!G30</f>
        <v>0</v>
      </c>
      <c r="H30" s="35">
        <f>'CRUISE DATA'!H30</f>
        <v>0</v>
      </c>
      <c r="I30" s="35">
        <f>'CRUISE DATA'!I30</f>
        <v>0</v>
      </c>
      <c r="J30" s="35">
        <f>'CRUISE DATA'!J30</f>
        <v>0</v>
      </c>
      <c r="L30">
        <v>16</v>
      </c>
      <c r="M30" s="9">
        <f>B30*(CRUISE_INFO!$B$3/(0.005454*'BAF PLOTS (2)'!$L30^2))/CRUISE_INFO!$B$4</f>
        <v>0</v>
      </c>
      <c r="N30" s="9">
        <f>C30*(CRUISE_INFO!$B$3/(0.005454*'BAF PLOTS (2)'!$L30^2))/CRUISE_INFO!$B$4</f>
        <v>0</v>
      </c>
      <c r="O30" s="9">
        <f>D30*(CRUISE_INFO!$B$3/(0.005454*'BAF PLOTS (2)'!$L30^2))/CRUISE_INFO!$B$4</f>
        <v>0</v>
      </c>
      <c r="P30" s="9">
        <f>E30*(CRUISE_INFO!$B$3/(0.005454*'BAF PLOTS (2)'!$L30^2))/CRUISE_INFO!$B$4</f>
        <v>0</v>
      </c>
      <c r="Q30" s="9">
        <f>F30*(CRUISE_INFO!$B$3/(0.005454*'BAF PLOTS (2)'!$L30^2))/CRUISE_INFO!$B$4</f>
        <v>0</v>
      </c>
      <c r="R30" s="9">
        <f>G30*(CRUISE_INFO!$B$3/(0.005454*'BAF PLOTS (2)'!$L30^2))/CRUISE_INFO!$B$4</f>
        <v>0</v>
      </c>
      <c r="S30" s="9">
        <f>H30*(CRUISE_INFO!$B$3/(0.005454*'BAF PLOTS (2)'!$L30^2))/CRUISE_INFO!$B$4</f>
        <v>0</v>
      </c>
      <c r="T30" s="9">
        <f>I30*(CRUISE_INFO!$B$3/(0.005454*'BAF PLOTS (2)'!$L30^2))/CRUISE_INFO!$B$4</f>
        <v>0</v>
      </c>
      <c r="U30" s="9">
        <f>J30*(CRUISE_INFO!$B$3/(0.005454*'BAF PLOTS (2)'!$L30^2))/CRUISE_INFO!$B$4</f>
        <v>0</v>
      </c>
      <c r="W30">
        <v>16</v>
      </c>
      <c r="X30" s="9">
        <f>B30*CRUISE_INFO!$B$3/CRUISE_INFO!$B$4</f>
        <v>0</v>
      </c>
      <c r="Y30" s="9">
        <f>C30*CRUISE_INFO!$B$3/CRUISE_INFO!$B$4</f>
        <v>0</v>
      </c>
      <c r="Z30" s="9">
        <f>D30*CRUISE_INFO!$B$3/CRUISE_INFO!$B$4</f>
        <v>0</v>
      </c>
      <c r="AA30" s="9">
        <f>E30*CRUISE_INFO!$B$3/CRUISE_INFO!$B$4</f>
        <v>0</v>
      </c>
      <c r="AB30" s="9">
        <f>F30*CRUISE_INFO!$B$3/CRUISE_INFO!$B$4</f>
        <v>0</v>
      </c>
      <c r="AC30" s="9">
        <f>G30*CRUISE_INFO!$B$3/CRUISE_INFO!$B$4</f>
        <v>0</v>
      </c>
      <c r="AD30" s="9">
        <f>H30*CRUISE_INFO!$B$3/CRUISE_INFO!$B$4</f>
        <v>0</v>
      </c>
      <c r="AE30" s="9">
        <f>I30*CRUISE_INFO!$B$3/CRUISE_INFO!$B$4</f>
        <v>0</v>
      </c>
      <c r="AF30" s="9">
        <f>J30*CRUISE_INFO!$B$3/CRUISE_INFO!$B$4</f>
        <v>0</v>
      </c>
      <c r="AH30">
        <v>16</v>
      </c>
      <c r="AI30" s="1">
        <f t="shared" si="46"/>
        <v>1.2979099999999999</v>
      </c>
      <c r="AJ30" s="1">
        <f t="shared" si="47"/>
        <v>0.76283699999999999</v>
      </c>
      <c r="AK30" s="1">
        <f t="shared" si="48"/>
        <v>0.49814500000000006</v>
      </c>
      <c r="AL30" s="1">
        <f t="shared" si="49"/>
        <v>0.49814500000000006</v>
      </c>
      <c r="AM30" s="1">
        <f t="shared" si="50"/>
        <v>1.0782579999999999</v>
      </c>
      <c r="AN30" s="1">
        <f t="shared" si="51"/>
        <v>0.76283699999999999</v>
      </c>
      <c r="AO30" s="1">
        <f t="shared" si="52"/>
        <v>1.2979099999999999</v>
      </c>
      <c r="AP30" s="1">
        <f t="shared" si="53"/>
        <v>1.2979099999999999</v>
      </c>
      <c r="AQ30" s="1">
        <f t="shared" si="54"/>
        <v>0.76283699999999999</v>
      </c>
      <c r="AS30">
        <v>16</v>
      </c>
      <c r="AT30" s="10">
        <f t="shared" si="55"/>
        <v>0.92958579712137879</v>
      </c>
      <c r="AU30" s="10">
        <f t="shared" si="30"/>
        <v>0.54635717477997803</v>
      </c>
      <c r="AV30" s="10">
        <f t="shared" si="31"/>
        <v>0.35678014416024945</v>
      </c>
      <c r="AW30" s="10">
        <f t="shared" si="32"/>
        <v>0.35678014416024945</v>
      </c>
      <c r="AX30" s="10">
        <f t="shared" si="33"/>
        <v>0.77226720067840116</v>
      </c>
      <c r="AY30" s="10">
        <f t="shared" si="34"/>
        <v>0.54635717477997803</v>
      </c>
      <c r="AZ30" s="10">
        <f t="shared" si="35"/>
        <v>0.92958579712137879</v>
      </c>
      <c r="BA30" s="10">
        <f t="shared" si="36"/>
        <v>0.92958579712137879</v>
      </c>
      <c r="BB30" s="10">
        <f t="shared" si="37"/>
        <v>0.54635717477997803</v>
      </c>
      <c r="BD30">
        <v>16</v>
      </c>
      <c r="BE30" s="9">
        <f t="shared" si="56"/>
        <v>0</v>
      </c>
      <c r="BF30" s="9">
        <f t="shared" si="38"/>
        <v>0</v>
      </c>
      <c r="BG30" s="9">
        <f t="shared" si="39"/>
        <v>0</v>
      </c>
      <c r="BH30" s="9">
        <f t="shared" si="40"/>
        <v>0</v>
      </c>
      <c r="BI30" s="9">
        <f t="shared" si="41"/>
        <v>0</v>
      </c>
      <c r="BJ30" s="9">
        <f t="shared" si="42"/>
        <v>0</v>
      </c>
      <c r="BK30" s="9">
        <f t="shared" si="43"/>
        <v>0</v>
      </c>
      <c r="BL30" s="9">
        <f t="shared" si="44"/>
        <v>0</v>
      </c>
      <c r="BM30" s="9">
        <f t="shared" si="45"/>
        <v>0</v>
      </c>
    </row>
    <row r="31" spans="1:65" x14ac:dyDescent="0.25">
      <c r="A31">
        <v>18</v>
      </c>
      <c r="B31" s="35">
        <f>'CRUISE DATA'!B31</f>
        <v>0</v>
      </c>
      <c r="C31" s="35">
        <f>'CRUISE DATA'!C31</f>
        <v>0</v>
      </c>
      <c r="D31" s="35">
        <f>'CRUISE DATA'!D31</f>
        <v>0</v>
      </c>
      <c r="E31" s="35">
        <f>'CRUISE DATA'!E31</f>
        <v>0</v>
      </c>
      <c r="F31" s="35">
        <f>'CRUISE DATA'!F31</f>
        <v>0</v>
      </c>
      <c r="G31" s="35">
        <f>'CRUISE DATA'!G31</f>
        <v>0</v>
      </c>
      <c r="H31" s="35">
        <f>'CRUISE DATA'!H31</f>
        <v>0</v>
      </c>
      <c r="I31" s="35">
        <f>'CRUISE DATA'!I31</f>
        <v>0</v>
      </c>
      <c r="J31" s="35">
        <f>'CRUISE DATA'!J31</f>
        <v>0</v>
      </c>
      <c r="L31">
        <v>18</v>
      </c>
      <c r="M31" s="9">
        <f>B31*(CRUISE_INFO!$B$3/(0.005454*'BAF PLOTS (2)'!$L31^2))/CRUISE_INFO!$B$4</f>
        <v>0</v>
      </c>
      <c r="N31" s="9">
        <f>C31*(CRUISE_INFO!$B$3/(0.005454*'BAF PLOTS (2)'!$L31^2))/CRUISE_INFO!$B$4</f>
        <v>0</v>
      </c>
      <c r="O31" s="9">
        <f>D31*(CRUISE_INFO!$B$3/(0.005454*'BAF PLOTS (2)'!$L31^2))/CRUISE_INFO!$B$4</f>
        <v>0</v>
      </c>
      <c r="P31" s="9">
        <f>E31*(CRUISE_INFO!$B$3/(0.005454*'BAF PLOTS (2)'!$L31^2))/CRUISE_INFO!$B$4</f>
        <v>0</v>
      </c>
      <c r="Q31" s="9">
        <f>F31*(CRUISE_INFO!$B$3/(0.005454*'BAF PLOTS (2)'!$L31^2))/CRUISE_INFO!$B$4</f>
        <v>0</v>
      </c>
      <c r="R31" s="9">
        <f>G31*(CRUISE_INFO!$B$3/(0.005454*'BAF PLOTS (2)'!$L31^2))/CRUISE_INFO!$B$4</f>
        <v>0</v>
      </c>
      <c r="S31" s="9">
        <f>H31*(CRUISE_INFO!$B$3/(0.005454*'BAF PLOTS (2)'!$L31^2))/CRUISE_INFO!$B$4</f>
        <v>0</v>
      </c>
      <c r="T31" s="9">
        <f>I31*(CRUISE_INFO!$B$3/(0.005454*'BAF PLOTS (2)'!$L31^2))/CRUISE_INFO!$B$4</f>
        <v>0</v>
      </c>
      <c r="U31" s="9">
        <f>J31*(CRUISE_INFO!$B$3/(0.005454*'BAF PLOTS (2)'!$L31^2))/CRUISE_INFO!$B$4</f>
        <v>0</v>
      </c>
      <c r="W31">
        <v>18</v>
      </c>
      <c r="X31" s="9">
        <f>B31*CRUISE_INFO!$B$3/CRUISE_INFO!$B$4</f>
        <v>0</v>
      </c>
      <c r="Y31" s="9">
        <f>C31*CRUISE_INFO!$B$3/CRUISE_INFO!$B$4</f>
        <v>0</v>
      </c>
      <c r="Z31" s="9">
        <f>D31*CRUISE_INFO!$B$3/CRUISE_INFO!$B$4</f>
        <v>0</v>
      </c>
      <c r="AA31" s="9">
        <f>E31*CRUISE_INFO!$B$3/CRUISE_INFO!$B$4</f>
        <v>0</v>
      </c>
      <c r="AB31" s="9">
        <f>F31*CRUISE_INFO!$B$3/CRUISE_INFO!$B$4</f>
        <v>0</v>
      </c>
      <c r="AC31" s="9">
        <f>G31*CRUISE_INFO!$B$3/CRUISE_INFO!$B$4</f>
        <v>0</v>
      </c>
      <c r="AD31" s="9">
        <f>H31*CRUISE_INFO!$B$3/CRUISE_INFO!$B$4</f>
        <v>0</v>
      </c>
      <c r="AE31" s="9">
        <f>I31*CRUISE_INFO!$B$3/CRUISE_INFO!$B$4</f>
        <v>0</v>
      </c>
      <c r="AF31" s="9">
        <f>J31*CRUISE_INFO!$B$3/CRUISE_INFO!$B$4</f>
        <v>0</v>
      </c>
      <c r="AH31">
        <v>18</v>
      </c>
      <c r="AI31" s="1">
        <f t="shared" si="46"/>
        <v>1.6293739999999999</v>
      </c>
      <c r="AJ31" s="1">
        <f t="shared" si="47"/>
        <v>0.92203499999999994</v>
      </c>
      <c r="AK31" s="1">
        <f t="shared" si="48"/>
        <v>0.58827700000000005</v>
      </c>
      <c r="AL31" s="1">
        <f t="shared" si="49"/>
        <v>0.58827700000000005</v>
      </c>
      <c r="AM31" s="1">
        <f t="shared" si="50"/>
        <v>1.3277939999999999</v>
      </c>
      <c r="AN31" s="1">
        <f t="shared" si="51"/>
        <v>0.92203499999999994</v>
      </c>
      <c r="AO31" s="1">
        <f t="shared" si="52"/>
        <v>1.6293739999999999</v>
      </c>
      <c r="AP31" s="1">
        <f t="shared" si="53"/>
        <v>1.6293739999999999</v>
      </c>
      <c r="AQ31" s="1">
        <f t="shared" si="54"/>
        <v>0.92203499999999994</v>
      </c>
      <c r="AS31">
        <v>18</v>
      </c>
      <c r="AT31" s="10">
        <f t="shared" si="55"/>
        <v>0.92206309108277096</v>
      </c>
      <c r="AU31" s="10">
        <f t="shared" si="30"/>
        <v>0.52177980143693392</v>
      </c>
      <c r="AV31" s="10">
        <f t="shared" si="31"/>
        <v>0.33290607867371108</v>
      </c>
      <c r="AW31" s="10">
        <f t="shared" si="32"/>
        <v>0.33290607867371108</v>
      </c>
      <c r="AX31" s="10">
        <f t="shared" si="33"/>
        <v>0.75139890532263109</v>
      </c>
      <c r="AY31" s="10">
        <f t="shared" si="34"/>
        <v>0.52177980143693392</v>
      </c>
      <c r="AZ31" s="10">
        <f t="shared" si="35"/>
        <v>0.92206309108277096</v>
      </c>
      <c r="BA31" s="10">
        <f t="shared" si="36"/>
        <v>0.92206309108277096</v>
      </c>
      <c r="BB31" s="10">
        <f t="shared" si="37"/>
        <v>0.52177980143693392</v>
      </c>
      <c r="BD31">
        <v>18</v>
      </c>
      <c r="BE31" s="9">
        <f t="shared" si="56"/>
        <v>0</v>
      </c>
      <c r="BF31" s="9">
        <f t="shared" si="38"/>
        <v>0</v>
      </c>
      <c r="BG31" s="9">
        <f t="shared" si="39"/>
        <v>0</v>
      </c>
      <c r="BH31" s="9">
        <f t="shared" si="40"/>
        <v>0</v>
      </c>
      <c r="BI31" s="9">
        <f t="shared" si="41"/>
        <v>0</v>
      </c>
      <c r="BJ31" s="9">
        <f t="shared" si="42"/>
        <v>0</v>
      </c>
      <c r="BK31" s="9">
        <f t="shared" si="43"/>
        <v>0</v>
      </c>
      <c r="BL31" s="9">
        <f t="shared" si="44"/>
        <v>0</v>
      </c>
      <c r="BM31" s="9">
        <f t="shared" si="45"/>
        <v>0</v>
      </c>
    </row>
    <row r="32" spans="1:65" x14ac:dyDescent="0.25">
      <c r="A32">
        <v>20</v>
      </c>
      <c r="B32" s="35">
        <f>'CRUISE DATA'!B32</f>
        <v>0</v>
      </c>
      <c r="C32" s="35">
        <f>'CRUISE DATA'!C32</f>
        <v>0</v>
      </c>
      <c r="D32" s="35">
        <f>'CRUISE DATA'!D32</f>
        <v>0</v>
      </c>
      <c r="E32" s="35">
        <f>'CRUISE DATA'!E32</f>
        <v>0</v>
      </c>
      <c r="F32" s="35">
        <f>'CRUISE DATA'!F32</f>
        <v>0</v>
      </c>
      <c r="G32" s="35">
        <f>'CRUISE DATA'!G32</f>
        <v>0</v>
      </c>
      <c r="H32" s="35">
        <f>'CRUISE DATA'!H32</f>
        <v>0</v>
      </c>
      <c r="I32" s="35">
        <f>'CRUISE DATA'!I32</f>
        <v>0</v>
      </c>
      <c r="J32" s="35">
        <f>'CRUISE DATA'!J32</f>
        <v>0</v>
      </c>
      <c r="L32">
        <v>20</v>
      </c>
      <c r="M32" s="9">
        <f>B32*(CRUISE_INFO!$B$3/(0.005454*'BAF PLOTS (2)'!$L32^2))/CRUISE_INFO!$B$4</f>
        <v>0</v>
      </c>
      <c r="N32" s="9">
        <f>C32*(CRUISE_INFO!$B$3/(0.005454*'BAF PLOTS (2)'!$L32^2))/CRUISE_INFO!$B$4</f>
        <v>0</v>
      </c>
      <c r="O32" s="9">
        <f>D32*(CRUISE_INFO!$B$3/(0.005454*'BAF PLOTS (2)'!$L32^2))/CRUISE_INFO!$B$4</f>
        <v>0</v>
      </c>
      <c r="P32" s="9">
        <f>E32*(CRUISE_INFO!$B$3/(0.005454*'BAF PLOTS (2)'!$L32^2))/CRUISE_INFO!$B$4</f>
        <v>0</v>
      </c>
      <c r="Q32" s="9">
        <f>F32*(CRUISE_INFO!$B$3/(0.005454*'BAF PLOTS (2)'!$L32^2))/CRUISE_INFO!$B$4</f>
        <v>0</v>
      </c>
      <c r="R32" s="9">
        <f>G32*(CRUISE_INFO!$B$3/(0.005454*'BAF PLOTS (2)'!$L32^2))/CRUISE_INFO!$B$4</f>
        <v>0</v>
      </c>
      <c r="S32" s="9">
        <f>H32*(CRUISE_INFO!$B$3/(0.005454*'BAF PLOTS (2)'!$L32^2))/CRUISE_INFO!$B$4</f>
        <v>0</v>
      </c>
      <c r="T32" s="9">
        <f>I32*(CRUISE_INFO!$B$3/(0.005454*'BAF PLOTS (2)'!$L32^2))/CRUISE_INFO!$B$4</f>
        <v>0</v>
      </c>
      <c r="U32" s="9">
        <f>J32*(CRUISE_INFO!$B$3/(0.005454*'BAF PLOTS (2)'!$L32^2))/CRUISE_INFO!$B$4</f>
        <v>0</v>
      </c>
      <c r="W32">
        <v>20</v>
      </c>
      <c r="X32" s="9">
        <f>B32*CRUISE_INFO!$B$3/CRUISE_INFO!$B$4</f>
        <v>0</v>
      </c>
      <c r="Y32" s="9">
        <f>C32*CRUISE_INFO!$B$3/CRUISE_INFO!$B$4</f>
        <v>0</v>
      </c>
      <c r="Z32" s="9">
        <f>D32*CRUISE_INFO!$B$3/CRUISE_INFO!$B$4</f>
        <v>0</v>
      </c>
      <c r="AA32" s="9">
        <f>E32*CRUISE_INFO!$B$3/CRUISE_INFO!$B$4</f>
        <v>0</v>
      </c>
      <c r="AB32" s="9">
        <f>F32*CRUISE_INFO!$B$3/CRUISE_INFO!$B$4</f>
        <v>0</v>
      </c>
      <c r="AC32" s="9">
        <f>G32*CRUISE_INFO!$B$3/CRUISE_INFO!$B$4</f>
        <v>0</v>
      </c>
      <c r="AD32" s="9">
        <f>H32*CRUISE_INFO!$B$3/CRUISE_INFO!$B$4</f>
        <v>0</v>
      </c>
      <c r="AE32" s="9">
        <f>I32*CRUISE_INFO!$B$3/CRUISE_INFO!$B$4</f>
        <v>0</v>
      </c>
      <c r="AF32" s="9">
        <f>J32*CRUISE_INFO!$B$3/CRUISE_INFO!$B$4</f>
        <v>0</v>
      </c>
      <c r="AH32">
        <v>20</v>
      </c>
      <c r="AI32" s="1">
        <f t="shared" si="46"/>
        <v>1.9983579999999996</v>
      </c>
      <c r="AJ32" s="1">
        <f t="shared" si="47"/>
        <v>1.094921</v>
      </c>
      <c r="AK32" s="1">
        <f t="shared" si="48"/>
        <v>0.68537700000000013</v>
      </c>
      <c r="AL32" s="1">
        <f t="shared" si="49"/>
        <v>0.68537700000000013</v>
      </c>
      <c r="AM32" s="1">
        <f t="shared" si="50"/>
        <v>1.6026900000000002</v>
      </c>
      <c r="AN32" s="1">
        <f t="shared" si="51"/>
        <v>1.094921</v>
      </c>
      <c r="AO32" s="1">
        <f t="shared" si="52"/>
        <v>1.9983579999999996</v>
      </c>
      <c r="AP32" s="1">
        <f t="shared" si="53"/>
        <v>1.9983579999999996</v>
      </c>
      <c r="AQ32" s="1">
        <f t="shared" si="54"/>
        <v>1.094921</v>
      </c>
      <c r="AS32">
        <v>20</v>
      </c>
      <c r="AT32" s="10">
        <f t="shared" si="55"/>
        <v>0.91600568390172343</v>
      </c>
      <c r="AU32" s="10">
        <f t="shared" si="30"/>
        <v>0.5018889805647232</v>
      </c>
      <c r="AV32" s="10">
        <f t="shared" si="31"/>
        <v>0.31416254125412552</v>
      </c>
      <c r="AW32" s="10">
        <f t="shared" si="32"/>
        <v>0.31416254125412552</v>
      </c>
      <c r="AX32" s="10">
        <f t="shared" si="33"/>
        <v>0.73463971397139727</v>
      </c>
      <c r="AY32" s="10">
        <f t="shared" si="34"/>
        <v>0.5018889805647232</v>
      </c>
      <c r="AZ32" s="10">
        <f t="shared" si="35"/>
        <v>0.91600568390172343</v>
      </c>
      <c r="BA32" s="10">
        <f t="shared" si="36"/>
        <v>0.91600568390172343</v>
      </c>
      <c r="BB32" s="10">
        <f t="shared" si="37"/>
        <v>0.5018889805647232</v>
      </c>
      <c r="BD32">
        <v>20</v>
      </c>
      <c r="BE32" s="9">
        <f t="shared" si="56"/>
        <v>0</v>
      </c>
      <c r="BF32" s="9">
        <f t="shared" si="38"/>
        <v>0</v>
      </c>
      <c r="BG32" s="9">
        <f t="shared" si="39"/>
        <v>0</v>
      </c>
      <c r="BH32" s="9">
        <f t="shared" si="40"/>
        <v>0</v>
      </c>
      <c r="BI32" s="9">
        <f t="shared" si="41"/>
        <v>0</v>
      </c>
      <c r="BJ32" s="9">
        <f t="shared" si="42"/>
        <v>0</v>
      </c>
      <c r="BK32" s="9">
        <f t="shared" si="43"/>
        <v>0</v>
      </c>
      <c r="BL32" s="9">
        <f t="shared" si="44"/>
        <v>0</v>
      </c>
      <c r="BM32" s="9">
        <f t="shared" si="45"/>
        <v>0</v>
      </c>
    </row>
    <row r="33" spans="1:65" x14ac:dyDescent="0.25">
      <c r="A33">
        <v>22</v>
      </c>
      <c r="B33" s="35">
        <f>'CRUISE DATA'!B33</f>
        <v>0</v>
      </c>
      <c r="C33" s="35">
        <f>'CRUISE DATA'!C33</f>
        <v>0</v>
      </c>
      <c r="D33" s="35">
        <f>'CRUISE DATA'!D33</f>
        <v>0</v>
      </c>
      <c r="E33" s="35">
        <f>'CRUISE DATA'!E33</f>
        <v>0</v>
      </c>
      <c r="F33" s="35">
        <f>'CRUISE DATA'!F33</f>
        <v>0</v>
      </c>
      <c r="G33" s="35">
        <f>'CRUISE DATA'!G33</f>
        <v>0</v>
      </c>
      <c r="H33" s="35">
        <f>'CRUISE DATA'!H33</f>
        <v>0</v>
      </c>
      <c r="I33" s="35">
        <f>'CRUISE DATA'!I33</f>
        <v>0</v>
      </c>
      <c r="J33" s="35">
        <f>'CRUISE DATA'!J33</f>
        <v>0</v>
      </c>
      <c r="L33">
        <v>22</v>
      </c>
      <c r="M33" s="9">
        <f>B33*(CRUISE_INFO!$B$3/(0.005454*'BAF PLOTS (2)'!$L33^2))/CRUISE_INFO!$B$4</f>
        <v>0</v>
      </c>
      <c r="N33" s="9">
        <f>C33*(CRUISE_INFO!$B$3/(0.005454*'BAF PLOTS (2)'!$L33^2))/CRUISE_INFO!$B$4</f>
        <v>0</v>
      </c>
      <c r="O33" s="9">
        <f>D33*(CRUISE_INFO!$B$3/(0.005454*'BAF PLOTS (2)'!$L33^2))/CRUISE_INFO!$B$4</f>
        <v>0</v>
      </c>
      <c r="P33" s="9">
        <f>E33*(CRUISE_INFO!$B$3/(0.005454*'BAF PLOTS (2)'!$L33^2))/CRUISE_INFO!$B$4</f>
        <v>0</v>
      </c>
      <c r="Q33" s="9">
        <f>F33*(CRUISE_INFO!$B$3/(0.005454*'BAF PLOTS (2)'!$L33^2))/CRUISE_INFO!$B$4</f>
        <v>0</v>
      </c>
      <c r="R33" s="9">
        <f>G33*(CRUISE_INFO!$B$3/(0.005454*'BAF PLOTS (2)'!$L33^2))/CRUISE_INFO!$B$4</f>
        <v>0</v>
      </c>
      <c r="S33" s="9">
        <f>H33*(CRUISE_INFO!$B$3/(0.005454*'BAF PLOTS (2)'!$L33^2))/CRUISE_INFO!$B$4</f>
        <v>0</v>
      </c>
      <c r="T33" s="9">
        <f>I33*(CRUISE_INFO!$B$3/(0.005454*'BAF PLOTS (2)'!$L33^2))/CRUISE_INFO!$B$4</f>
        <v>0</v>
      </c>
      <c r="U33" s="9">
        <f>J33*(CRUISE_INFO!$B$3/(0.005454*'BAF PLOTS (2)'!$L33^2))/CRUISE_INFO!$B$4</f>
        <v>0</v>
      </c>
      <c r="W33">
        <v>22</v>
      </c>
      <c r="X33" s="9">
        <f>B33*CRUISE_INFO!$B$3/CRUISE_INFO!$B$4</f>
        <v>0</v>
      </c>
      <c r="Y33" s="9">
        <f>C33*CRUISE_INFO!$B$3/CRUISE_INFO!$B$4</f>
        <v>0</v>
      </c>
      <c r="Z33" s="9">
        <f>D33*CRUISE_INFO!$B$3/CRUISE_INFO!$B$4</f>
        <v>0</v>
      </c>
      <c r="AA33" s="9">
        <f>E33*CRUISE_INFO!$B$3/CRUISE_INFO!$B$4</f>
        <v>0</v>
      </c>
      <c r="AB33" s="9">
        <f>F33*CRUISE_INFO!$B$3/CRUISE_INFO!$B$4</f>
        <v>0</v>
      </c>
      <c r="AC33" s="9">
        <f>G33*CRUISE_INFO!$B$3/CRUISE_INFO!$B$4</f>
        <v>0</v>
      </c>
      <c r="AD33" s="9">
        <f>H33*CRUISE_INFO!$B$3/CRUISE_INFO!$B$4</f>
        <v>0</v>
      </c>
      <c r="AE33" s="9">
        <f>I33*CRUISE_INFO!$B$3/CRUISE_INFO!$B$4</f>
        <v>0</v>
      </c>
      <c r="AF33" s="9">
        <f>J33*CRUISE_INFO!$B$3/CRUISE_INFO!$B$4</f>
        <v>0</v>
      </c>
      <c r="AH33">
        <v>22</v>
      </c>
      <c r="AI33" s="1">
        <f t="shared" si="46"/>
        <v>2.4048620000000001</v>
      </c>
      <c r="AJ33" s="1">
        <f t="shared" si="47"/>
        <v>1.2814950000000001</v>
      </c>
      <c r="AK33" s="1">
        <f t="shared" si="48"/>
        <v>0.78944500000000006</v>
      </c>
      <c r="AL33" s="1">
        <f t="shared" si="49"/>
        <v>0.78944500000000006</v>
      </c>
      <c r="AM33" s="1">
        <f t="shared" si="50"/>
        <v>1.902946</v>
      </c>
      <c r="AN33" s="1">
        <f t="shared" si="51"/>
        <v>1.2814950000000001</v>
      </c>
      <c r="AO33" s="1">
        <f t="shared" si="52"/>
        <v>2.4048620000000001</v>
      </c>
      <c r="AP33" s="1">
        <f t="shared" si="53"/>
        <v>2.4048620000000001</v>
      </c>
      <c r="AQ33" s="1">
        <f t="shared" si="54"/>
        <v>1.2814950000000001</v>
      </c>
      <c r="AS33">
        <v>22</v>
      </c>
      <c r="AT33" s="10">
        <f t="shared" si="55"/>
        <v>0.91102367812538843</v>
      </c>
      <c r="AU33" s="10">
        <f t="shared" si="30"/>
        <v>0.48546331905917872</v>
      </c>
      <c r="AV33" s="10">
        <f t="shared" si="31"/>
        <v>0.29906210318001503</v>
      </c>
      <c r="AW33" s="10">
        <f t="shared" si="32"/>
        <v>0.29906210318001503</v>
      </c>
      <c r="AX33" s="10">
        <f t="shared" si="33"/>
        <v>0.72088496728460738</v>
      </c>
      <c r="AY33" s="10">
        <f t="shared" si="34"/>
        <v>0.48546331905917872</v>
      </c>
      <c r="AZ33" s="10">
        <f t="shared" si="35"/>
        <v>0.91102367812538843</v>
      </c>
      <c r="BA33" s="10">
        <f t="shared" si="36"/>
        <v>0.91102367812538843</v>
      </c>
      <c r="BB33" s="10">
        <f t="shared" si="37"/>
        <v>0.48546331905917872</v>
      </c>
      <c r="BD33">
        <v>22</v>
      </c>
      <c r="BE33" s="9">
        <f t="shared" si="56"/>
        <v>0</v>
      </c>
      <c r="BF33" s="9">
        <f t="shared" si="38"/>
        <v>0</v>
      </c>
      <c r="BG33" s="9">
        <f t="shared" si="39"/>
        <v>0</v>
      </c>
      <c r="BH33" s="9">
        <f t="shared" si="40"/>
        <v>0</v>
      </c>
      <c r="BI33" s="9">
        <f t="shared" si="41"/>
        <v>0</v>
      </c>
      <c r="BJ33" s="9">
        <f t="shared" si="42"/>
        <v>0</v>
      </c>
      <c r="BK33" s="9">
        <f t="shared" si="43"/>
        <v>0</v>
      </c>
      <c r="BL33" s="9">
        <f t="shared" si="44"/>
        <v>0</v>
      </c>
      <c r="BM33" s="9">
        <f t="shared" si="45"/>
        <v>0</v>
      </c>
    </row>
    <row r="34" spans="1:65" x14ac:dyDescent="0.25">
      <c r="A34">
        <v>24</v>
      </c>
      <c r="B34" s="35">
        <f>'CRUISE DATA'!B34</f>
        <v>0</v>
      </c>
      <c r="C34" s="35">
        <f>'CRUISE DATA'!C34</f>
        <v>0</v>
      </c>
      <c r="D34" s="35">
        <f>'CRUISE DATA'!D34</f>
        <v>0</v>
      </c>
      <c r="E34" s="35">
        <f>'CRUISE DATA'!E34</f>
        <v>0</v>
      </c>
      <c r="F34" s="35">
        <f>'CRUISE DATA'!F34</f>
        <v>0</v>
      </c>
      <c r="G34" s="35">
        <f>'CRUISE DATA'!G34</f>
        <v>0</v>
      </c>
      <c r="H34" s="35">
        <f>'CRUISE DATA'!H34</f>
        <v>0</v>
      </c>
      <c r="I34" s="35">
        <f>'CRUISE DATA'!I34</f>
        <v>0</v>
      </c>
      <c r="J34" s="35">
        <f>'CRUISE DATA'!J34</f>
        <v>0</v>
      </c>
      <c r="L34">
        <v>24</v>
      </c>
      <c r="M34" s="9">
        <f>B34*(CRUISE_INFO!$B$3/(0.005454*'BAF PLOTS (2)'!$L34^2))/CRUISE_INFO!$B$4</f>
        <v>0</v>
      </c>
      <c r="N34" s="9">
        <f>C34*(CRUISE_INFO!$B$3/(0.005454*'BAF PLOTS (2)'!$L34^2))/CRUISE_INFO!$B$4</f>
        <v>0</v>
      </c>
      <c r="O34" s="9">
        <f>D34*(CRUISE_INFO!$B$3/(0.005454*'BAF PLOTS (2)'!$L34^2))/CRUISE_INFO!$B$4</f>
        <v>0</v>
      </c>
      <c r="P34" s="9">
        <f>E34*(CRUISE_INFO!$B$3/(0.005454*'BAF PLOTS (2)'!$L34^2))/CRUISE_INFO!$B$4</f>
        <v>0</v>
      </c>
      <c r="Q34" s="9">
        <f>F34*(CRUISE_INFO!$B$3/(0.005454*'BAF PLOTS (2)'!$L34^2))/CRUISE_INFO!$B$4</f>
        <v>0</v>
      </c>
      <c r="R34" s="9">
        <f>G34*(CRUISE_INFO!$B$3/(0.005454*'BAF PLOTS (2)'!$L34^2))/CRUISE_INFO!$B$4</f>
        <v>0</v>
      </c>
      <c r="S34" s="9">
        <f>H34*(CRUISE_INFO!$B$3/(0.005454*'BAF PLOTS (2)'!$L34^2))/CRUISE_INFO!$B$4</f>
        <v>0</v>
      </c>
      <c r="T34" s="9">
        <f>I34*(CRUISE_INFO!$B$3/(0.005454*'BAF PLOTS (2)'!$L34^2))/CRUISE_INFO!$B$4</f>
        <v>0</v>
      </c>
      <c r="U34" s="9">
        <f>J34*(CRUISE_INFO!$B$3/(0.005454*'BAF PLOTS (2)'!$L34^2))/CRUISE_INFO!$B$4</f>
        <v>0</v>
      </c>
      <c r="W34">
        <v>24</v>
      </c>
      <c r="X34" s="9">
        <f>B34*CRUISE_INFO!$B$3/CRUISE_INFO!$B$4</f>
        <v>0</v>
      </c>
      <c r="Y34" s="9">
        <f>C34*CRUISE_INFO!$B$3/CRUISE_INFO!$B$4</f>
        <v>0</v>
      </c>
      <c r="Z34" s="9">
        <f>D34*CRUISE_INFO!$B$3/CRUISE_INFO!$B$4</f>
        <v>0</v>
      </c>
      <c r="AA34" s="9">
        <f>E34*CRUISE_INFO!$B$3/CRUISE_INFO!$B$4</f>
        <v>0</v>
      </c>
      <c r="AB34" s="9">
        <f>F34*CRUISE_INFO!$B$3/CRUISE_INFO!$B$4</f>
        <v>0</v>
      </c>
      <c r="AC34" s="9">
        <f>G34*CRUISE_INFO!$B$3/CRUISE_INFO!$B$4</f>
        <v>0</v>
      </c>
      <c r="AD34" s="9">
        <f>H34*CRUISE_INFO!$B$3/CRUISE_INFO!$B$4</f>
        <v>0</v>
      </c>
      <c r="AE34" s="9">
        <f>I34*CRUISE_INFO!$B$3/CRUISE_INFO!$B$4</f>
        <v>0</v>
      </c>
      <c r="AF34" s="9">
        <f>J34*CRUISE_INFO!$B$3/CRUISE_INFO!$B$4</f>
        <v>0</v>
      </c>
      <c r="AH34">
        <v>24</v>
      </c>
      <c r="AI34" s="1">
        <f t="shared" si="46"/>
        <v>2.8488859999999998</v>
      </c>
      <c r="AJ34" s="1">
        <f t="shared" si="47"/>
        <v>1.481757</v>
      </c>
      <c r="AK34" s="1">
        <f t="shared" si="48"/>
        <v>0.90048099999999986</v>
      </c>
      <c r="AL34" s="1">
        <f t="shared" si="49"/>
        <v>0.90048099999999986</v>
      </c>
      <c r="AM34" s="1">
        <f t="shared" si="50"/>
        <v>2.2285620000000002</v>
      </c>
      <c r="AN34" s="1">
        <f t="shared" si="51"/>
        <v>1.481757</v>
      </c>
      <c r="AO34" s="1">
        <f t="shared" si="52"/>
        <v>2.8488859999999998</v>
      </c>
      <c r="AP34" s="1">
        <f t="shared" si="53"/>
        <v>2.8488859999999998</v>
      </c>
      <c r="AQ34" s="1">
        <f t="shared" si="54"/>
        <v>1.481757</v>
      </c>
      <c r="AS34">
        <v>24</v>
      </c>
      <c r="AT34" s="10">
        <f t="shared" si="55"/>
        <v>0.90685416921321771</v>
      </c>
      <c r="AU34" s="10">
        <f t="shared" si="30"/>
        <v>0.47167121226011494</v>
      </c>
      <c r="AV34" s="10">
        <f t="shared" si="31"/>
        <v>0.28664009340748886</v>
      </c>
      <c r="AW34" s="10">
        <f t="shared" si="32"/>
        <v>0.28664009340748886</v>
      </c>
      <c r="AX34" s="10">
        <f t="shared" si="33"/>
        <v>0.7093933351668501</v>
      </c>
      <c r="AY34" s="10">
        <f t="shared" si="34"/>
        <v>0.47167121226011494</v>
      </c>
      <c r="AZ34" s="10">
        <f t="shared" si="35"/>
        <v>0.90685416921321771</v>
      </c>
      <c r="BA34" s="10">
        <f t="shared" si="36"/>
        <v>0.90685416921321771</v>
      </c>
      <c r="BB34" s="10">
        <f t="shared" si="37"/>
        <v>0.47167121226011494</v>
      </c>
      <c r="BD34">
        <v>24</v>
      </c>
      <c r="BE34" s="9">
        <f t="shared" si="56"/>
        <v>0</v>
      </c>
      <c r="BF34" s="9">
        <f t="shared" si="38"/>
        <v>0</v>
      </c>
      <c r="BG34" s="9">
        <f t="shared" si="39"/>
        <v>0</v>
      </c>
      <c r="BH34" s="9">
        <f t="shared" si="40"/>
        <v>0</v>
      </c>
      <c r="BI34" s="9">
        <f t="shared" si="41"/>
        <v>0</v>
      </c>
      <c r="BJ34" s="9">
        <f t="shared" si="42"/>
        <v>0</v>
      </c>
      <c r="BK34" s="9">
        <f t="shared" si="43"/>
        <v>0</v>
      </c>
      <c r="BL34" s="9">
        <f t="shared" si="44"/>
        <v>0</v>
      </c>
      <c r="BM34" s="9">
        <f t="shared" si="45"/>
        <v>0</v>
      </c>
    </row>
    <row r="35" spans="1:65" x14ac:dyDescent="0.25">
      <c r="A35">
        <v>26</v>
      </c>
      <c r="B35" s="35">
        <f>'CRUISE DATA'!B35</f>
        <v>0</v>
      </c>
      <c r="C35" s="35">
        <f>'CRUISE DATA'!C35</f>
        <v>0</v>
      </c>
      <c r="D35" s="35">
        <f>'CRUISE DATA'!D35</f>
        <v>0</v>
      </c>
      <c r="E35" s="35">
        <f>'CRUISE DATA'!E35</f>
        <v>0</v>
      </c>
      <c r="F35" s="35">
        <f>'CRUISE DATA'!F35</f>
        <v>0</v>
      </c>
      <c r="G35" s="35">
        <f>'CRUISE DATA'!G35</f>
        <v>0</v>
      </c>
      <c r="H35" s="35">
        <f>'CRUISE DATA'!H35</f>
        <v>0</v>
      </c>
      <c r="I35" s="35">
        <f>'CRUISE DATA'!I35</f>
        <v>0</v>
      </c>
      <c r="J35" s="35">
        <f>'CRUISE DATA'!J35</f>
        <v>0</v>
      </c>
      <c r="L35">
        <v>26</v>
      </c>
      <c r="M35" s="9">
        <f>B35*(CRUISE_INFO!$B$3/(0.005454*'BAF PLOTS (2)'!$L35^2))/CRUISE_INFO!$B$4</f>
        <v>0</v>
      </c>
      <c r="N35" s="9">
        <f>C35*(CRUISE_INFO!$B$3/(0.005454*'BAF PLOTS (2)'!$L35^2))/CRUISE_INFO!$B$4</f>
        <v>0</v>
      </c>
      <c r="O35" s="9">
        <f>D35*(CRUISE_INFO!$B$3/(0.005454*'BAF PLOTS (2)'!$L35^2))/CRUISE_INFO!$B$4</f>
        <v>0</v>
      </c>
      <c r="P35" s="9">
        <f>E35*(CRUISE_INFO!$B$3/(0.005454*'BAF PLOTS (2)'!$L35^2))/CRUISE_INFO!$B$4</f>
        <v>0</v>
      </c>
      <c r="Q35" s="9">
        <f>F35*(CRUISE_INFO!$B$3/(0.005454*'BAF PLOTS (2)'!$L35^2))/CRUISE_INFO!$B$4</f>
        <v>0</v>
      </c>
      <c r="R35" s="9">
        <f>G35*(CRUISE_INFO!$B$3/(0.005454*'BAF PLOTS (2)'!$L35^2))/CRUISE_INFO!$B$4</f>
        <v>0</v>
      </c>
      <c r="S35" s="9">
        <f>H35*(CRUISE_INFO!$B$3/(0.005454*'BAF PLOTS (2)'!$L35^2))/CRUISE_INFO!$B$4</f>
        <v>0</v>
      </c>
      <c r="T35" s="9">
        <f>I35*(CRUISE_INFO!$B$3/(0.005454*'BAF PLOTS (2)'!$L35^2))/CRUISE_INFO!$B$4</f>
        <v>0</v>
      </c>
      <c r="U35" s="9">
        <f>J35*(CRUISE_INFO!$B$3/(0.005454*'BAF PLOTS (2)'!$L35^2))/CRUISE_INFO!$B$4</f>
        <v>0</v>
      </c>
      <c r="W35">
        <v>26</v>
      </c>
      <c r="X35" s="9">
        <f>B35*CRUISE_INFO!$B$3/CRUISE_INFO!$B$4</f>
        <v>0</v>
      </c>
      <c r="Y35" s="9">
        <f>C35*CRUISE_INFO!$B$3/CRUISE_INFO!$B$4</f>
        <v>0</v>
      </c>
      <c r="Z35" s="9">
        <f>D35*CRUISE_INFO!$B$3/CRUISE_INFO!$B$4</f>
        <v>0</v>
      </c>
      <c r="AA35" s="9">
        <f>E35*CRUISE_INFO!$B$3/CRUISE_INFO!$B$4</f>
        <v>0</v>
      </c>
      <c r="AB35" s="9">
        <f>F35*CRUISE_INFO!$B$3/CRUISE_INFO!$B$4</f>
        <v>0</v>
      </c>
      <c r="AC35" s="9">
        <f>G35*CRUISE_INFO!$B$3/CRUISE_INFO!$B$4</f>
        <v>0</v>
      </c>
      <c r="AD35" s="9">
        <f>H35*CRUISE_INFO!$B$3/CRUISE_INFO!$B$4</f>
        <v>0</v>
      </c>
      <c r="AE35" s="9">
        <f>I35*CRUISE_INFO!$B$3/CRUISE_INFO!$B$4</f>
        <v>0</v>
      </c>
      <c r="AF35" s="9">
        <f>J35*CRUISE_INFO!$B$3/CRUISE_INFO!$B$4</f>
        <v>0</v>
      </c>
      <c r="AH35">
        <v>26</v>
      </c>
      <c r="AI35" s="1">
        <f t="shared" si="46"/>
        <v>3.3304299999999998</v>
      </c>
      <c r="AJ35" s="1">
        <f t="shared" si="47"/>
        <v>1.6957070000000001</v>
      </c>
      <c r="AK35" s="1">
        <f t="shared" si="48"/>
        <v>1.0184850000000001</v>
      </c>
      <c r="AL35" s="1">
        <f t="shared" si="49"/>
        <v>1.0184850000000001</v>
      </c>
      <c r="AM35" s="1">
        <f t="shared" si="50"/>
        <v>2.5795379999999999</v>
      </c>
      <c r="AN35" s="1">
        <f t="shared" si="51"/>
        <v>1.6957070000000001</v>
      </c>
      <c r="AO35" s="1">
        <f t="shared" si="52"/>
        <v>3.3304299999999998</v>
      </c>
      <c r="AP35" s="1">
        <f t="shared" si="53"/>
        <v>3.3304299999999998</v>
      </c>
      <c r="AQ35" s="1">
        <f t="shared" si="54"/>
        <v>1.6957070000000001</v>
      </c>
      <c r="AS35">
        <v>26</v>
      </c>
      <c r="AT35" s="10">
        <f t="shared" si="55"/>
        <v>0.90331345757849946</v>
      </c>
      <c r="AU35" s="10">
        <f t="shared" si="30"/>
        <v>0.45992708245183495</v>
      </c>
      <c r="AV35" s="10">
        <f t="shared" si="31"/>
        <v>0.27624397055090127</v>
      </c>
      <c r="AW35" s="10">
        <f t="shared" si="32"/>
        <v>0.27624397055090127</v>
      </c>
      <c r="AX35" s="10">
        <f t="shared" si="33"/>
        <v>0.69964881103494969</v>
      </c>
      <c r="AY35" s="10">
        <f t="shared" si="34"/>
        <v>0.45992708245183495</v>
      </c>
      <c r="AZ35" s="10">
        <f t="shared" si="35"/>
        <v>0.90331345757849946</v>
      </c>
      <c r="BA35" s="10">
        <f t="shared" si="36"/>
        <v>0.90331345757849946</v>
      </c>
      <c r="BB35" s="10">
        <f t="shared" si="37"/>
        <v>0.45992708245183495</v>
      </c>
      <c r="BD35">
        <v>26</v>
      </c>
      <c r="BE35" s="9">
        <f t="shared" si="56"/>
        <v>0</v>
      </c>
      <c r="BF35" s="9">
        <f t="shared" si="38"/>
        <v>0</v>
      </c>
      <c r="BG35" s="9">
        <f t="shared" si="39"/>
        <v>0</v>
      </c>
      <c r="BH35" s="9">
        <f t="shared" si="40"/>
        <v>0</v>
      </c>
      <c r="BI35" s="9">
        <f t="shared" si="41"/>
        <v>0</v>
      </c>
      <c r="BJ35" s="9">
        <f t="shared" si="42"/>
        <v>0</v>
      </c>
      <c r="BK35" s="9">
        <f t="shared" si="43"/>
        <v>0</v>
      </c>
      <c r="BL35" s="9">
        <f t="shared" si="44"/>
        <v>0</v>
      </c>
      <c r="BM35" s="9">
        <f t="shared" si="45"/>
        <v>0</v>
      </c>
    </row>
    <row r="36" spans="1:65" x14ac:dyDescent="0.25">
      <c r="A36">
        <v>28</v>
      </c>
      <c r="B36" s="35">
        <f>'CRUISE DATA'!B36</f>
        <v>0</v>
      </c>
      <c r="C36" s="35">
        <f>'CRUISE DATA'!C36</f>
        <v>0</v>
      </c>
      <c r="D36" s="35">
        <f>'CRUISE DATA'!D36</f>
        <v>0</v>
      </c>
      <c r="E36" s="35">
        <f>'CRUISE DATA'!E36</f>
        <v>0</v>
      </c>
      <c r="F36" s="35">
        <f>'CRUISE DATA'!F36</f>
        <v>0</v>
      </c>
      <c r="G36" s="35">
        <f>'CRUISE DATA'!G36</f>
        <v>0</v>
      </c>
      <c r="H36" s="35">
        <f>'CRUISE DATA'!H36</f>
        <v>0</v>
      </c>
      <c r="I36" s="35">
        <f>'CRUISE DATA'!I36</f>
        <v>0</v>
      </c>
      <c r="J36" s="35">
        <f>'CRUISE DATA'!J36</f>
        <v>0</v>
      </c>
      <c r="L36">
        <v>28</v>
      </c>
      <c r="M36" s="9">
        <f>B36*(CRUISE_INFO!$B$3/(0.005454*'BAF PLOTS (2)'!$L36^2))/CRUISE_INFO!$B$4</f>
        <v>0</v>
      </c>
      <c r="N36" s="9">
        <f>C36*(CRUISE_INFO!$B$3/(0.005454*'BAF PLOTS (2)'!$L36^2))/CRUISE_INFO!$B$4</f>
        <v>0</v>
      </c>
      <c r="O36" s="9">
        <f>D36*(CRUISE_INFO!$B$3/(0.005454*'BAF PLOTS (2)'!$L36^2))/CRUISE_INFO!$B$4</f>
        <v>0</v>
      </c>
      <c r="P36" s="9">
        <f>E36*(CRUISE_INFO!$B$3/(0.005454*'BAF PLOTS (2)'!$L36^2))/CRUISE_INFO!$B$4</f>
        <v>0</v>
      </c>
      <c r="Q36" s="9">
        <f>F36*(CRUISE_INFO!$B$3/(0.005454*'BAF PLOTS (2)'!$L36^2))/CRUISE_INFO!$B$4</f>
        <v>0</v>
      </c>
      <c r="R36" s="9">
        <f>G36*(CRUISE_INFO!$B$3/(0.005454*'BAF PLOTS (2)'!$L36^2))/CRUISE_INFO!$B$4</f>
        <v>0</v>
      </c>
      <c r="S36" s="9">
        <f>H36*(CRUISE_INFO!$B$3/(0.005454*'BAF PLOTS (2)'!$L36^2))/CRUISE_INFO!$B$4</f>
        <v>0</v>
      </c>
      <c r="T36" s="9">
        <f>I36*(CRUISE_INFO!$B$3/(0.005454*'BAF PLOTS (2)'!$L36^2))/CRUISE_INFO!$B$4</f>
        <v>0</v>
      </c>
      <c r="U36" s="9">
        <f>J36*(CRUISE_INFO!$B$3/(0.005454*'BAF PLOTS (2)'!$L36^2))/CRUISE_INFO!$B$4</f>
        <v>0</v>
      </c>
      <c r="W36">
        <v>28</v>
      </c>
      <c r="X36" s="9">
        <f>B36*CRUISE_INFO!$B$3/CRUISE_INFO!$B$4</f>
        <v>0</v>
      </c>
      <c r="Y36" s="9">
        <f>C36*CRUISE_INFO!$B$3/CRUISE_INFO!$B$4</f>
        <v>0</v>
      </c>
      <c r="Z36" s="9">
        <f>D36*CRUISE_INFO!$B$3/CRUISE_INFO!$B$4</f>
        <v>0</v>
      </c>
      <c r="AA36" s="9">
        <f>E36*CRUISE_INFO!$B$3/CRUISE_INFO!$B$4</f>
        <v>0</v>
      </c>
      <c r="AB36" s="9">
        <f>F36*CRUISE_INFO!$B$3/CRUISE_INFO!$B$4</f>
        <v>0</v>
      </c>
      <c r="AC36" s="9">
        <f>G36*CRUISE_INFO!$B$3/CRUISE_INFO!$B$4</f>
        <v>0</v>
      </c>
      <c r="AD36" s="9">
        <f>H36*CRUISE_INFO!$B$3/CRUISE_INFO!$B$4</f>
        <v>0</v>
      </c>
      <c r="AE36" s="9">
        <f>I36*CRUISE_INFO!$B$3/CRUISE_INFO!$B$4</f>
        <v>0</v>
      </c>
      <c r="AF36" s="9">
        <f>J36*CRUISE_INFO!$B$3/CRUISE_INFO!$B$4</f>
        <v>0</v>
      </c>
      <c r="AH36">
        <v>28</v>
      </c>
      <c r="AI36" s="1">
        <f t="shared" si="46"/>
        <v>3.849494</v>
      </c>
      <c r="AJ36" s="1">
        <f t="shared" si="47"/>
        <v>1.9233449999999999</v>
      </c>
      <c r="AK36" s="1">
        <f t="shared" si="48"/>
        <v>1.1434570000000002</v>
      </c>
      <c r="AL36" s="1">
        <f t="shared" si="49"/>
        <v>1.1434570000000002</v>
      </c>
      <c r="AM36" s="1">
        <f t="shared" si="50"/>
        <v>2.9558740000000001</v>
      </c>
      <c r="AN36" s="1">
        <f t="shared" si="51"/>
        <v>1.9233449999999999</v>
      </c>
      <c r="AO36" s="1">
        <f t="shared" si="52"/>
        <v>3.849494</v>
      </c>
      <c r="AP36" s="1">
        <f t="shared" si="53"/>
        <v>3.849494</v>
      </c>
      <c r="AQ36" s="1">
        <f t="shared" si="54"/>
        <v>1.9233449999999999</v>
      </c>
      <c r="AS36">
        <v>28</v>
      </c>
      <c r="AT36" s="10">
        <f t="shared" si="55"/>
        <v>0.90026932114980218</v>
      </c>
      <c r="AU36" s="10">
        <f t="shared" si="30"/>
        <v>0.44980677914730249</v>
      </c>
      <c r="AV36" s="10">
        <f t="shared" si="31"/>
        <v>0.26741677143904874</v>
      </c>
      <c r="AW36" s="10">
        <f t="shared" si="32"/>
        <v>0.26741677143904874</v>
      </c>
      <c r="AX36" s="10">
        <f t="shared" si="33"/>
        <v>0.69128116042896814</v>
      </c>
      <c r="AY36" s="10">
        <f t="shared" si="34"/>
        <v>0.44980677914730249</v>
      </c>
      <c r="AZ36" s="10">
        <f t="shared" si="35"/>
        <v>0.90026932114980218</v>
      </c>
      <c r="BA36" s="10">
        <f t="shared" si="36"/>
        <v>0.90026932114980218</v>
      </c>
      <c r="BB36" s="10">
        <f t="shared" si="37"/>
        <v>0.44980677914730249</v>
      </c>
      <c r="BD36">
        <v>28</v>
      </c>
      <c r="BE36" s="9">
        <f t="shared" si="56"/>
        <v>0</v>
      </c>
      <c r="BF36" s="9">
        <f t="shared" si="38"/>
        <v>0</v>
      </c>
      <c r="BG36" s="9">
        <f t="shared" si="39"/>
        <v>0</v>
      </c>
      <c r="BH36" s="9">
        <f t="shared" si="40"/>
        <v>0</v>
      </c>
      <c r="BI36" s="9">
        <f t="shared" si="41"/>
        <v>0</v>
      </c>
      <c r="BJ36" s="9">
        <f t="shared" si="42"/>
        <v>0</v>
      </c>
      <c r="BK36" s="9">
        <f t="shared" si="43"/>
        <v>0</v>
      </c>
      <c r="BL36" s="9">
        <f t="shared" si="44"/>
        <v>0</v>
      </c>
      <c r="BM36" s="9">
        <f t="shared" si="45"/>
        <v>0</v>
      </c>
    </row>
    <row r="37" spans="1:65" x14ac:dyDescent="0.25">
      <c r="A37" t="s">
        <v>7</v>
      </c>
      <c r="B37" s="35">
        <f>'CRUISE DATA'!B37</f>
        <v>0</v>
      </c>
      <c r="C37" s="35">
        <f>'CRUISE DATA'!C37</f>
        <v>0</v>
      </c>
      <c r="D37" s="35">
        <f>'CRUISE DATA'!D37</f>
        <v>0</v>
      </c>
      <c r="E37" s="35">
        <f>'CRUISE DATA'!E37</f>
        <v>0</v>
      </c>
      <c r="F37" s="35">
        <f>'CRUISE DATA'!F37</f>
        <v>0</v>
      </c>
      <c r="G37" s="35">
        <f>'CRUISE DATA'!G37</f>
        <v>0</v>
      </c>
      <c r="H37" s="35">
        <f>'CRUISE DATA'!H37</f>
        <v>0</v>
      </c>
      <c r="I37" s="35">
        <f>'CRUISE DATA'!I37</f>
        <v>0</v>
      </c>
      <c r="J37" s="35">
        <f>'CRUISE DATA'!J37</f>
        <v>0</v>
      </c>
      <c r="L37">
        <v>30</v>
      </c>
      <c r="M37" s="9">
        <f>B37*(CRUISE_INFO!$B$3/(0.005454*'BAF PLOTS (2)'!$L37^2))/CRUISE_INFO!$B$4</f>
        <v>0</v>
      </c>
      <c r="N37" s="9">
        <f>C37*(CRUISE_INFO!$B$3/(0.005454*'BAF PLOTS (2)'!$L37^2))/CRUISE_INFO!$B$4</f>
        <v>0</v>
      </c>
      <c r="O37" s="9">
        <f>D37*(CRUISE_INFO!$B$3/(0.005454*'BAF PLOTS (2)'!$L37^2))/CRUISE_INFO!$B$4</f>
        <v>0</v>
      </c>
      <c r="P37" s="9">
        <f>E37*(CRUISE_INFO!$B$3/(0.005454*'BAF PLOTS (2)'!$L37^2))/CRUISE_INFO!$B$4</f>
        <v>0</v>
      </c>
      <c r="Q37" s="9">
        <f>F37*(CRUISE_INFO!$B$3/(0.005454*'BAF PLOTS (2)'!$L37^2))/CRUISE_INFO!$B$4</f>
        <v>0</v>
      </c>
      <c r="R37" s="9">
        <f>G37*(CRUISE_INFO!$B$3/(0.005454*'BAF PLOTS (2)'!$L37^2))/CRUISE_INFO!$B$4</f>
        <v>0</v>
      </c>
      <c r="S37" s="9">
        <f>H37*(CRUISE_INFO!$B$3/(0.005454*'BAF PLOTS (2)'!$L37^2))/CRUISE_INFO!$B$4</f>
        <v>0</v>
      </c>
      <c r="T37" s="9">
        <f>I37*(CRUISE_INFO!$B$3/(0.005454*'BAF PLOTS (2)'!$L37^2))/CRUISE_INFO!$B$4</f>
        <v>0</v>
      </c>
      <c r="U37" s="9">
        <f>J37*(CRUISE_INFO!$B$3/(0.005454*'BAF PLOTS (2)'!$L37^2))/CRUISE_INFO!$B$4</f>
        <v>0</v>
      </c>
      <c r="W37">
        <v>30</v>
      </c>
      <c r="X37" s="9">
        <f>B37*CRUISE_INFO!$B$3/CRUISE_INFO!$B$4</f>
        <v>0</v>
      </c>
      <c r="Y37" s="9">
        <f>C37*CRUISE_INFO!$B$3/CRUISE_INFO!$B$4</f>
        <v>0</v>
      </c>
      <c r="Z37" s="9">
        <f>D37*CRUISE_INFO!$B$3/CRUISE_INFO!$B$4</f>
        <v>0</v>
      </c>
      <c r="AA37" s="9">
        <f>E37*CRUISE_INFO!$B$3/CRUISE_INFO!$B$4</f>
        <v>0</v>
      </c>
      <c r="AB37" s="9">
        <f>F37*CRUISE_INFO!$B$3/CRUISE_INFO!$B$4</f>
        <v>0</v>
      </c>
      <c r="AC37" s="9">
        <f>G37*CRUISE_INFO!$B$3/CRUISE_INFO!$B$4</f>
        <v>0</v>
      </c>
      <c r="AD37" s="9">
        <f>H37*CRUISE_INFO!$B$3/CRUISE_INFO!$B$4</f>
        <v>0</v>
      </c>
      <c r="AE37" s="9">
        <f>I37*CRUISE_INFO!$B$3/CRUISE_INFO!$B$4</f>
        <v>0</v>
      </c>
      <c r="AF37" s="9">
        <f>J37*CRUISE_INFO!$B$3/CRUISE_INFO!$B$4</f>
        <v>0</v>
      </c>
      <c r="AH37">
        <v>30</v>
      </c>
      <c r="AI37" s="1">
        <f t="shared" si="46"/>
        <v>4.4060779999999999</v>
      </c>
      <c r="AJ37" s="1">
        <f t="shared" si="47"/>
        <v>2.1646710000000002</v>
      </c>
      <c r="AK37" s="1">
        <f t="shared" si="48"/>
        <v>1.2753970000000001</v>
      </c>
      <c r="AL37" s="1">
        <f t="shared" si="49"/>
        <v>1.2753970000000001</v>
      </c>
      <c r="AM37" s="1">
        <f t="shared" si="50"/>
        <v>3.3575699999999999</v>
      </c>
      <c r="AN37" s="1">
        <f t="shared" si="51"/>
        <v>2.1646710000000002</v>
      </c>
      <c r="AO37" s="1">
        <f t="shared" si="52"/>
        <v>4.4060779999999999</v>
      </c>
      <c r="AP37" s="1">
        <f t="shared" si="53"/>
        <v>4.4060779999999999</v>
      </c>
      <c r="AQ37" s="1">
        <f t="shared" si="54"/>
        <v>2.1646710000000002</v>
      </c>
      <c r="AS37">
        <v>30</v>
      </c>
      <c r="AT37" s="10">
        <f t="shared" si="55"/>
        <v>0.89762416982438986</v>
      </c>
      <c r="AU37" s="10">
        <f t="shared" si="30"/>
        <v>0.4409955995599561</v>
      </c>
      <c r="AV37" s="10">
        <f t="shared" si="31"/>
        <v>0.25982907550014267</v>
      </c>
      <c r="AW37" s="10">
        <f t="shared" si="32"/>
        <v>0.25982907550014267</v>
      </c>
      <c r="AX37" s="10">
        <f t="shared" si="33"/>
        <v>0.68401784622906736</v>
      </c>
      <c r="AY37" s="10">
        <f t="shared" si="34"/>
        <v>0.4409955995599561</v>
      </c>
      <c r="AZ37" s="10">
        <f t="shared" si="35"/>
        <v>0.89762416982438986</v>
      </c>
      <c r="BA37" s="10">
        <f t="shared" si="36"/>
        <v>0.89762416982438986</v>
      </c>
      <c r="BB37" s="10">
        <f t="shared" si="37"/>
        <v>0.4409955995599561</v>
      </c>
      <c r="BD37">
        <v>30</v>
      </c>
      <c r="BE37" s="9">
        <f t="shared" si="56"/>
        <v>0</v>
      </c>
      <c r="BF37" s="9">
        <f t="shared" si="38"/>
        <v>0</v>
      </c>
      <c r="BG37" s="9">
        <f t="shared" si="39"/>
        <v>0</v>
      </c>
      <c r="BH37" s="9">
        <f t="shared" si="40"/>
        <v>0</v>
      </c>
      <c r="BI37" s="9">
        <f t="shared" si="41"/>
        <v>0</v>
      </c>
      <c r="BJ37" s="9">
        <f t="shared" si="42"/>
        <v>0</v>
      </c>
      <c r="BK37" s="9">
        <f t="shared" si="43"/>
        <v>0</v>
      </c>
      <c r="BL37" s="9">
        <f t="shared" si="44"/>
        <v>0</v>
      </c>
      <c r="BM37" s="9">
        <f t="shared" si="45"/>
        <v>0</v>
      </c>
    </row>
    <row r="38" spans="1:65" x14ac:dyDescent="0.25">
      <c r="AF38">
        <f>SUM(X23:AF37)</f>
        <v>0</v>
      </c>
    </row>
    <row r="40" spans="1:65" ht="30" x14ac:dyDescent="0.25">
      <c r="A40" t="s">
        <v>10</v>
      </c>
      <c r="B40" s="8" t="s">
        <v>5</v>
      </c>
      <c r="C40" s="8" t="s">
        <v>23</v>
      </c>
      <c r="D40" s="8" t="s">
        <v>1</v>
      </c>
      <c r="E40" s="8" t="s">
        <v>2</v>
      </c>
      <c r="F40" s="8" t="s">
        <v>3</v>
      </c>
      <c r="G40" s="8" t="s">
        <v>4</v>
      </c>
      <c r="H40" s="8" t="s">
        <v>6</v>
      </c>
      <c r="I40" s="8" t="s">
        <v>11</v>
      </c>
      <c r="J40" s="8" t="s">
        <v>12</v>
      </c>
      <c r="L40" t="s">
        <v>10</v>
      </c>
      <c r="M40" s="8" t="s">
        <v>5</v>
      </c>
      <c r="N40" s="8" t="s">
        <v>23</v>
      </c>
      <c r="O40" s="8" t="s">
        <v>1</v>
      </c>
      <c r="P40" s="8" t="s">
        <v>2</v>
      </c>
      <c r="Q40" s="8" t="s">
        <v>3</v>
      </c>
      <c r="R40" s="8" t="s">
        <v>4</v>
      </c>
      <c r="S40" s="8" t="s">
        <v>6</v>
      </c>
      <c r="T40" s="8" t="s">
        <v>11</v>
      </c>
      <c r="U40" s="8" t="s">
        <v>12</v>
      </c>
      <c r="W40" t="s">
        <v>10</v>
      </c>
      <c r="X40" s="8" t="s">
        <v>5</v>
      </c>
      <c r="Y40" s="8" t="s">
        <v>23</v>
      </c>
      <c r="Z40" s="8" t="s">
        <v>1</v>
      </c>
      <c r="AA40" s="8" t="s">
        <v>2</v>
      </c>
      <c r="AB40" s="8" t="s">
        <v>3</v>
      </c>
      <c r="AC40" s="8" t="s">
        <v>4</v>
      </c>
      <c r="AD40" s="8" t="s">
        <v>6</v>
      </c>
      <c r="AE40" s="8" t="s">
        <v>11</v>
      </c>
      <c r="AF40" s="8" t="s">
        <v>12</v>
      </c>
      <c r="AH40" t="s">
        <v>10</v>
      </c>
      <c r="AI40" s="8" t="s">
        <v>5</v>
      </c>
      <c r="AJ40" s="8" t="s">
        <v>23</v>
      </c>
      <c r="AK40" s="8" t="s">
        <v>1</v>
      </c>
      <c r="AL40" s="8" t="s">
        <v>2</v>
      </c>
      <c r="AM40" s="8" t="s">
        <v>3</v>
      </c>
      <c r="AN40" s="8" t="s">
        <v>4</v>
      </c>
      <c r="AO40" s="8" t="s">
        <v>6</v>
      </c>
      <c r="AP40" s="8" t="s">
        <v>11</v>
      </c>
      <c r="AQ40" s="8" t="s">
        <v>12</v>
      </c>
      <c r="AS40" t="s">
        <v>10</v>
      </c>
      <c r="AT40" s="8" t="s">
        <v>5</v>
      </c>
      <c r="AU40" s="8" t="s">
        <v>23</v>
      </c>
      <c r="AV40" s="8" t="s">
        <v>1</v>
      </c>
      <c r="AW40" s="8" t="s">
        <v>2</v>
      </c>
      <c r="AX40" s="8" t="s">
        <v>3</v>
      </c>
      <c r="AY40" s="8" t="s">
        <v>4</v>
      </c>
      <c r="AZ40" s="8" t="s">
        <v>6</v>
      </c>
      <c r="BA40" s="8" t="s">
        <v>11</v>
      </c>
      <c r="BB40" s="8" t="s">
        <v>12</v>
      </c>
      <c r="BD40" t="s">
        <v>31</v>
      </c>
      <c r="BE40" s="8" t="s">
        <v>5</v>
      </c>
      <c r="BF40" s="8" t="s">
        <v>23</v>
      </c>
      <c r="BG40" s="8" t="s">
        <v>1</v>
      </c>
      <c r="BH40" s="8" t="s">
        <v>2</v>
      </c>
      <c r="BI40" s="8" t="s">
        <v>3</v>
      </c>
      <c r="BJ40" s="8" t="s">
        <v>4</v>
      </c>
      <c r="BK40" s="8" t="s">
        <v>6</v>
      </c>
      <c r="BL40" s="8" t="s">
        <v>11</v>
      </c>
      <c r="BM40" s="8" t="s">
        <v>12</v>
      </c>
    </row>
    <row r="41" spans="1:65" x14ac:dyDescent="0.25">
      <c r="A41">
        <v>2</v>
      </c>
      <c r="B41" s="1">
        <f>SUM(B5+B23)</f>
        <v>0</v>
      </c>
      <c r="C41" s="1">
        <f t="shared" ref="C41:J41" si="57">SUM(C5+C23)</f>
        <v>0</v>
      </c>
      <c r="D41" s="1">
        <f t="shared" si="57"/>
        <v>0</v>
      </c>
      <c r="E41" s="1">
        <f t="shared" si="57"/>
        <v>0</v>
      </c>
      <c r="F41" s="1">
        <f t="shared" si="57"/>
        <v>0</v>
      </c>
      <c r="G41" s="1">
        <f t="shared" si="57"/>
        <v>0</v>
      </c>
      <c r="H41" s="1">
        <f t="shared" si="57"/>
        <v>0</v>
      </c>
      <c r="I41" s="1">
        <f t="shared" si="57"/>
        <v>0</v>
      </c>
      <c r="J41" s="1">
        <f t="shared" si="57"/>
        <v>0</v>
      </c>
      <c r="L41">
        <v>2</v>
      </c>
      <c r="M41" s="9">
        <f>SUM(M5+M23)</f>
        <v>0</v>
      </c>
      <c r="N41" s="9">
        <f t="shared" ref="N41:U41" si="58">SUM(N5+N23)</f>
        <v>0</v>
      </c>
      <c r="O41" s="9">
        <f t="shared" si="58"/>
        <v>0</v>
      </c>
      <c r="P41" s="9">
        <f t="shared" si="58"/>
        <v>0</v>
      </c>
      <c r="Q41" s="9">
        <f t="shared" si="58"/>
        <v>0</v>
      </c>
      <c r="R41" s="9">
        <f t="shared" si="58"/>
        <v>0</v>
      </c>
      <c r="S41" s="9">
        <f t="shared" si="58"/>
        <v>0</v>
      </c>
      <c r="T41" s="9">
        <f t="shared" si="58"/>
        <v>0</v>
      </c>
      <c r="U41" s="9">
        <f t="shared" si="58"/>
        <v>0</v>
      </c>
      <c r="W41">
        <v>2</v>
      </c>
      <c r="X41" s="9">
        <f>SUM(X5+X23)</f>
        <v>0</v>
      </c>
      <c r="Y41" s="9">
        <f t="shared" ref="Y41:AF41" si="59">SUM(Y5+Y23)</f>
        <v>0</v>
      </c>
      <c r="Z41" s="9">
        <f t="shared" si="59"/>
        <v>0</v>
      </c>
      <c r="AA41" s="9">
        <f t="shared" si="59"/>
        <v>0</v>
      </c>
      <c r="AB41" s="9">
        <f t="shared" si="59"/>
        <v>0</v>
      </c>
      <c r="AC41" s="9">
        <f t="shared" si="59"/>
        <v>0</v>
      </c>
      <c r="AD41" s="9">
        <f t="shared" si="59"/>
        <v>0</v>
      </c>
      <c r="AE41" s="9">
        <f t="shared" si="59"/>
        <v>0</v>
      </c>
      <c r="AF41" s="9">
        <f t="shared" si="59"/>
        <v>0</v>
      </c>
      <c r="AH41">
        <v>2</v>
      </c>
      <c r="AI41" s="1">
        <f>(-0.03082+0.06272*AH41+0.0469*AH41^2)/10</f>
        <v>2.8221999999999997E-2</v>
      </c>
      <c r="AJ41" s="1">
        <f t="shared" ref="AJ41" si="60">(-0.17979+0.21425*AH41+0.01711*AH41^2)/10</f>
        <v>3.1715E-2</v>
      </c>
      <c r="AK41" s="1">
        <f>(0.27937+0.15452*AH41+0.00871*AH41^2)/10</f>
        <v>6.2324999999999998E-2</v>
      </c>
      <c r="AL41" s="1">
        <f>(0.27937+0.15452*AH41+0.00871*AH41^2)/10</f>
        <v>6.2324999999999998E-2</v>
      </c>
      <c r="AM41" s="1">
        <f>(-0.0507+0.16988*AH41+0.0317*AH41^2)/10</f>
        <v>4.1585999999999998E-2</v>
      </c>
      <c r="AN41" s="1">
        <f>(-0.17979+0.21425*AH41+0.01711*AH41^2)/10</f>
        <v>3.1715E-2</v>
      </c>
      <c r="AO41" s="1">
        <f>(-0.03082+0.06272*AH41+0.0469*AH41^2)/10</f>
        <v>2.8221999999999997E-2</v>
      </c>
      <c r="AP41" s="1">
        <f>(-0.03082+0.06272*AH41+0.0469*AH41^2)/10</f>
        <v>2.8221999999999997E-2</v>
      </c>
      <c r="AQ41" s="1">
        <f>(-0.17979+0.21425*AH41+0.01711*AH41^2)/10</f>
        <v>3.1715E-2</v>
      </c>
      <c r="AS41">
        <v>2</v>
      </c>
      <c r="AT41" s="10">
        <f>1/(0.005454*$AS41^2)*AI41</f>
        <v>1.2936376971030437</v>
      </c>
      <c r="AU41" s="10">
        <f t="shared" ref="AU41:AU55" si="61">1/(0.005454*$AS41^2)*AJ41</f>
        <v>1.4537495416208288</v>
      </c>
      <c r="AV41" s="10">
        <f t="shared" ref="AV41:AV55" si="62">1/(0.005454*$AS41^2)*AK41</f>
        <v>2.8568481848184821</v>
      </c>
      <c r="AW41" s="10">
        <f t="shared" ref="AW41:AW55" si="63">1/(0.005454*$AS41^2)*AL41</f>
        <v>2.8568481848184821</v>
      </c>
      <c r="AX41" s="10">
        <f t="shared" ref="AX41:AX55" si="64">1/(0.005454*$AS41^2)*AM41</f>
        <v>1.9062156215621562</v>
      </c>
      <c r="AY41" s="10">
        <f t="shared" ref="AY41:AY55" si="65">1/(0.005454*$AS41^2)*AN41</f>
        <v>1.4537495416208288</v>
      </c>
      <c r="AZ41" s="10">
        <f t="shared" ref="AZ41:AZ55" si="66">1/(0.005454*$AS41^2)*AO41</f>
        <v>1.2936376971030437</v>
      </c>
      <c r="BA41" s="10">
        <f t="shared" ref="BA41:BA55" si="67">1/(0.005454*$AS41^2)*AP41</f>
        <v>1.2936376971030437</v>
      </c>
      <c r="BB41" s="10">
        <f t="shared" ref="BB41:BB55" si="68">1/(0.005454*$AS41^2)*AQ41</f>
        <v>1.4537495416208288</v>
      </c>
      <c r="BD41">
        <v>2</v>
      </c>
      <c r="BE41" s="9">
        <f>AT41*X41</f>
        <v>0</v>
      </c>
      <c r="BF41" s="9">
        <f t="shared" ref="BF41:BF55" si="69">AU41*Y41</f>
        <v>0</v>
      </c>
      <c r="BG41" s="9">
        <f t="shared" ref="BG41:BG55" si="70">AV41*Z41</f>
        <v>0</v>
      </c>
      <c r="BH41" s="9">
        <f t="shared" ref="BH41:BH55" si="71">AW41*AA41</f>
        <v>0</v>
      </c>
      <c r="BI41" s="9">
        <f t="shared" ref="BI41:BI55" si="72">AX41*AB41</f>
        <v>0</v>
      </c>
      <c r="BJ41" s="9">
        <f t="shared" ref="BJ41:BJ55" si="73">AY41*AC41</f>
        <v>0</v>
      </c>
      <c r="BK41" s="9">
        <f t="shared" ref="BK41:BK55" si="74">AZ41*AD41</f>
        <v>0</v>
      </c>
      <c r="BL41" s="9">
        <f t="shared" ref="BL41:BL55" si="75">BA41*AE41</f>
        <v>0</v>
      </c>
      <c r="BM41" s="9">
        <f t="shared" ref="BM41:BM55" si="76">BB41*AF41</f>
        <v>0</v>
      </c>
    </row>
    <row r="42" spans="1:65" x14ac:dyDescent="0.25">
      <c r="A42">
        <v>4</v>
      </c>
      <c r="B42" s="1">
        <f t="shared" ref="B42:J55" si="77">SUM(B6+B24)</f>
        <v>0</v>
      </c>
      <c r="C42" s="1">
        <f t="shared" si="77"/>
        <v>0</v>
      </c>
      <c r="D42" s="1">
        <f t="shared" si="77"/>
        <v>0</v>
      </c>
      <c r="E42" s="1">
        <f t="shared" si="77"/>
        <v>0</v>
      </c>
      <c r="F42" s="1">
        <f t="shared" si="77"/>
        <v>0</v>
      </c>
      <c r="G42" s="1">
        <f t="shared" si="77"/>
        <v>0</v>
      </c>
      <c r="H42" s="1">
        <f t="shared" si="77"/>
        <v>0</v>
      </c>
      <c r="I42" s="1">
        <f t="shared" si="77"/>
        <v>0</v>
      </c>
      <c r="J42" s="1">
        <f t="shared" si="77"/>
        <v>0</v>
      </c>
      <c r="L42">
        <v>4</v>
      </c>
      <c r="M42" s="9">
        <f t="shared" ref="M42:U55" si="78">SUM(M6+M24)</f>
        <v>0</v>
      </c>
      <c r="N42" s="9">
        <f t="shared" si="78"/>
        <v>0</v>
      </c>
      <c r="O42" s="9">
        <f t="shared" si="78"/>
        <v>0</v>
      </c>
      <c r="P42" s="9">
        <f t="shared" si="78"/>
        <v>0</v>
      </c>
      <c r="Q42" s="9">
        <f t="shared" si="78"/>
        <v>0</v>
      </c>
      <c r="R42" s="9">
        <f t="shared" si="78"/>
        <v>0</v>
      </c>
      <c r="S42" s="9">
        <f t="shared" si="78"/>
        <v>0</v>
      </c>
      <c r="T42" s="9">
        <f t="shared" si="78"/>
        <v>0</v>
      </c>
      <c r="U42" s="9">
        <f t="shared" si="78"/>
        <v>0</v>
      </c>
      <c r="W42">
        <v>4</v>
      </c>
      <c r="X42" s="9">
        <f t="shared" ref="X42:AF55" si="79">SUM(X6+X24)</f>
        <v>0</v>
      </c>
      <c r="Y42" s="9">
        <f t="shared" si="79"/>
        <v>0</v>
      </c>
      <c r="Z42" s="9">
        <f t="shared" si="79"/>
        <v>0</v>
      </c>
      <c r="AA42" s="9">
        <f t="shared" si="79"/>
        <v>0</v>
      </c>
      <c r="AB42" s="9">
        <f t="shared" si="79"/>
        <v>0</v>
      </c>
      <c r="AC42" s="9">
        <f t="shared" si="79"/>
        <v>0</v>
      </c>
      <c r="AD42" s="9">
        <f t="shared" si="79"/>
        <v>0</v>
      </c>
      <c r="AE42" s="9">
        <f t="shared" si="79"/>
        <v>0</v>
      </c>
      <c r="AF42" s="9">
        <f t="shared" si="79"/>
        <v>0</v>
      </c>
      <c r="AH42">
        <v>4</v>
      </c>
      <c r="AI42" s="1">
        <f t="shared" ref="AI42:AI55" si="80">(-0.03082+0.06272*AH42+0.0469*AH42^2)/10</f>
        <v>9.7045999999999993E-2</v>
      </c>
      <c r="AJ42" s="1">
        <f t="shared" ref="AJ42:AJ55" si="81">(-0.17979+0.21425*AH42+0.01711*AH42^2)/10</f>
        <v>9.5097000000000001E-2</v>
      </c>
      <c r="AK42" s="1">
        <f t="shared" ref="AK42:AK55" si="82">(0.27937+0.15452*AH42+0.00871*AH42^2)/10</f>
        <v>0.103681</v>
      </c>
      <c r="AL42" s="1">
        <f t="shared" ref="AL42:AL55" si="83">(0.27937+0.15452*AH42+0.00871*AH42^2)/10</f>
        <v>0.103681</v>
      </c>
      <c r="AM42" s="1">
        <f t="shared" ref="AM42:AM55" si="84">(-0.0507+0.16988*AH42+0.0317*AH42^2)/10</f>
        <v>0.11360200000000001</v>
      </c>
      <c r="AN42" s="1">
        <f t="shared" ref="AN42:AN55" si="85">(-0.17979+0.21425*AH42+0.01711*AH42^2)/10</f>
        <v>9.5097000000000001E-2</v>
      </c>
      <c r="AO42" s="1">
        <f t="shared" ref="AO42:AO55" si="86">(-0.03082+0.06272*AH42+0.0469*AH42^2)/10</f>
        <v>9.7045999999999993E-2</v>
      </c>
      <c r="AP42" s="1">
        <f t="shared" ref="AP42:AP55" si="87">(-0.03082+0.06272*AH42+0.0469*AH42^2)/10</f>
        <v>9.7045999999999993E-2</v>
      </c>
      <c r="AQ42" s="1">
        <f t="shared" ref="AQ42:AQ55" si="88">(-0.17979+0.21425*AH42+0.01711*AH42^2)/10</f>
        <v>9.5097000000000001E-2</v>
      </c>
      <c r="AS42">
        <v>4</v>
      </c>
      <c r="AT42" s="10">
        <f t="shared" ref="AT42:AT55" si="89">1/(0.005454*$AS42^2)*AI42</f>
        <v>1.1120966263292995</v>
      </c>
      <c r="AU42" s="10">
        <f t="shared" si="61"/>
        <v>1.0897621012101211</v>
      </c>
      <c r="AV42" s="10">
        <f t="shared" si="62"/>
        <v>1.1881302713604693</v>
      </c>
      <c r="AW42" s="10">
        <f t="shared" si="63"/>
        <v>1.1881302713604693</v>
      </c>
      <c r="AX42" s="10">
        <f t="shared" si="64"/>
        <v>1.3018197653098644</v>
      </c>
      <c r="AY42" s="10">
        <f t="shared" si="65"/>
        <v>1.0897621012101211</v>
      </c>
      <c r="AZ42" s="10">
        <f t="shared" si="66"/>
        <v>1.1120966263292995</v>
      </c>
      <c r="BA42" s="10">
        <f t="shared" si="67"/>
        <v>1.1120966263292995</v>
      </c>
      <c r="BB42" s="10">
        <f t="shared" si="68"/>
        <v>1.0897621012101211</v>
      </c>
      <c r="BD42">
        <v>4</v>
      </c>
      <c r="BE42" s="9">
        <f t="shared" ref="BE42:BE55" si="90">AT42*X42</f>
        <v>0</v>
      </c>
      <c r="BF42" s="9">
        <f t="shared" si="69"/>
        <v>0</v>
      </c>
      <c r="BG42" s="9">
        <f t="shared" si="70"/>
        <v>0</v>
      </c>
      <c r="BH42" s="9">
        <f t="shared" si="71"/>
        <v>0</v>
      </c>
      <c r="BI42" s="9">
        <f t="shared" si="72"/>
        <v>0</v>
      </c>
      <c r="BJ42" s="9">
        <f t="shared" si="73"/>
        <v>0</v>
      </c>
      <c r="BK42" s="9">
        <f t="shared" si="74"/>
        <v>0</v>
      </c>
      <c r="BL42" s="9">
        <f t="shared" si="75"/>
        <v>0</v>
      </c>
      <c r="BM42" s="9">
        <f t="shared" si="76"/>
        <v>0</v>
      </c>
    </row>
    <row r="43" spans="1:65" x14ac:dyDescent="0.25">
      <c r="A43">
        <v>6</v>
      </c>
      <c r="B43" s="1">
        <f t="shared" si="77"/>
        <v>0</v>
      </c>
      <c r="C43" s="1">
        <f t="shared" si="77"/>
        <v>2</v>
      </c>
      <c r="D43" s="1">
        <f t="shared" si="77"/>
        <v>0</v>
      </c>
      <c r="E43" s="1">
        <f t="shared" si="77"/>
        <v>0</v>
      </c>
      <c r="F43" s="1">
        <f t="shared" si="77"/>
        <v>0</v>
      </c>
      <c r="G43" s="1">
        <f t="shared" si="77"/>
        <v>0</v>
      </c>
      <c r="H43" s="1">
        <f t="shared" si="77"/>
        <v>0</v>
      </c>
      <c r="I43" s="1">
        <f t="shared" si="77"/>
        <v>0</v>
      </c>
      <c r="J43" s="1">
        <f t="shared" si="77"/>
        <v>0</v>
      </c>
      <c r="L43">
        <v>6</v>
      </c>
      <c r="M43" s="9">
        <f t="shared" si="78"/>
        <v>0</v>
      </c>
      <c r="N43" s="9">
        <f t="shared" si="78"/>
        <v>0</v>
      </c>
      <c r="O43" s="9">
        <f t="shared" si="78"/>
        <v>0</v>
      </c>
      <c r="P43" s="9">
        <f t="shared" si="78"/>
        <v>0</v>
      </c>
      <c r="Q43" s="9">
        <f t="shared" si="78"/>
        <v>0</v>
      </c>
      <c r="R43" s="9">
        <f t="shared" si="78"/>
        <v>0</v>
      </c>
      <c r="S43" s="9">
        <f t="shared" si="78"/>
        <v>0</v>
      </c>
      <c r="T43" s="9">
        <f t="shared" si="78"/>
        <v>0</v>
      </c>
      <c r="U43" s="9">
        <f t="shared" si="78"/>
        <v>0</v>
      </c>
      <c r="W43">
        <v>6</v>
      </c>
      <c r="X43" s="9">
        <f t="shared" si="79"/>
        <v>0</v>
      </c>
      <c r="Y43" s="9">
        <f t="shared" si="79"/>
        <v>0</v>
      </c>
      <c r="Z43" s="9">
        <f t="shared" si="79"/>
        <v>0</v>
      </c>
      <c r="AA43" s="9">
        <f t="shared" si="79"/>
        <v>0</v>
      </c>
      <c r="AB43" s="9">
        <f t="shared" si="79"/>
        <v>0</v>
      </c>
      <c r="AC43" s="9">
        <f t="shared" si="79"/>
        <v>0</v>
      </c>
      <c r="AD43" s="9">
        <f t="shared" si="79"/>
        <v>0</v>
      </c>
      <c r="AE43" s="9">
        <f t="shared" si="79"/>
        <v>0</v>
      </c>
      <c r="AF43" s="9">
        <f t="shared" si="79"/>
        <v>0</v>
      </c>
      <c r="AH43">
        <v>6</v>
      </c>
      <c r="AI43" s="1">
        <f t="shared" si="80"/>
        <v>0.20339000000000002</v>
      </c>
      <c r="AJ43" s="1">
        <f t="shared" si="81"/>
        <v>0.17216699999999999</v>
      </c>
      <c r="AK43" s="1">
        <f t="shared" si="82"/>
        <v>0.152005</v>
      </c>
      <c r="AL43" s="1">
        <f t="shared" si="83"/>
        <v>0.152005</v>
      </c>
      <c r="AM43" s="1">
        <f t="shared" si="84"/>
        <v>0.21097799999999997</v>
      </c>
      <c r="AN43" s="1">
        <f t="shared" si="85"/>
        <v>0.17216699999999999</v>
      </c>
      <c r="AO43" s="1">
        <f t="shared" si="86"/>
        <v>0.20339000000000002</v>
      </c>
      <c r="AP43" s="1">
        <f t="shared" si="87"/>
        <v>0.20339000000000002</v>
      </c>
      <c r="AQ43" s="1">
        <f t="shared" si="88"/>
        <v>0.17216699999999999</v>
      </c>
      <c r="AS43">
        <v>6</v>
      </c>
      <c r="AT43" s="10">
        <f t="shared" si="89"/>
        <v>1.0358859960070084</v>
      </c>
      <c r="AU43" s="10">
        <f t="shared" si="61"/>
        <v>0.87686407529641852</v>
      </c>
      <c r="AV43" s="10">
        <f t="shared" si="62"/>
        <v>0.77417695473251036</v>
      </c>
      <c r="AW43" s="10">
        <f t="shared" si="63"/>
        <v>0.77417695473251036</v>
      </c>
      <c r="AX43" s="10">
        <f t="shared" si="64"/>
        <v>1.0745324532453244</v>
      </c>
      <c r="AY43" s="10">
        <f t="shared" si="65"/>
        <v>0.87686407529641852</v>
      </c>
      <c r="AZ43" s="10">
        <f t="shared" si="66"/>
        <v>1.0358859960070084</v>
      </c>
      <c r="BA43" s="10">
        <f t="shared" si="67"/>
        <v>1.0358859960070084</v>
      </c>
      <c r="BB43" s="10">
        <f t="shared" si="68"/>
        <v>0.87686407529641852</v>
      </c>
      <c r="BD43">
        <v>6</v>
      </c>
      <c r="BE43" s="9">
        <f t="shared" si="90"/>
        <v>0</v>
      </c>
      <c r="BF43" s="9">
        <f t="shared" si="69"/>
        <v>0</v>
      </c>
      <c r="BG43" s="9">
        <f t="shared" si="70"/>
        <v>0</v>
      </c>
      <c r="BH43" s="9">
        <f t="shared" si="71"/>
        <v>0</v>
      </c>
      <c r="BI43" s="9">
        <f t="shared" si="72"/>
        <v>0</v>
      </c>
      <c r="BJ43" s="9">
        <f t="shared" si="73"/>
        <v>0</v>
      </c>
      <c r="BK43" s="9">
        <f t="shared" si="74"/>
        <v>0</v>
      </c>
      <c r="BL43" s="9">
        <f t="shared" si="75"/>
        <v>0</v>
      </c>
      <c r="BM43" s="9">
        <f t="shared" si="76"/>
        <v>0</v>
      </c>
    </row>
    <row r="44" spans="1:65" x14ac:dyDescent="0.25">
      <c r="A44">
        <v>8</v>
      </c>
      <c r="B44" s="1">
        <f t="shared" si="77"/>
        <v>0</v>
      </c>
      <c r="C44" s="1">
        <f t="shared" si="77"/>
        <v>8</v>
      </c>
      <c r="D44" s="1">
        <f t="shared" si="77"/>
        <v>0</v>
      </c>
      <c r="E44" s="1">
        <f t="shared" si="77"/>
        <v>0</v>
      </c>
      <c r="F44" s="1">
        <f t="shared" si="77"/>
        <v>0</v>
      </c>
      <c r="G44" s="1">
        <f t="shared" si="77"/>
        <v>0</v>
      </c>
      <c r="H44" s="1">
        <f t="shared" si="77"/>
        <v>0</v>
      </c>
      <c r="I44" s="1">
        <f t="shared" si="77"/>
        <v>0</v>
      </c>
      <c r="J44" s="1">
        <f t="shared" si="77"/>
        <v>0</v>
      </c>
      <c r="L44">
        <v>8</v>
      </c>
      <c r="M44" s="9">
        <f t="shared" si="78"/>
        <v>0</v>
      </c>
      <c r="N44" s="9">
        <f t="shared" si="78"/>
        <v>0</v>
      </c>
      <c r="O44" s="9">
        <f t="shared" si="78"/>
        <v>0</v>
      </c>
      <c r="P44" s="9">
        <f t="shared" si="78"/>
        <v>0</v>
      </c>
      <c r="Q44" s="9">
        <f t="shared" si="78"/>
        <v>0</v>
      </c>
      <c r="R44" s="9">
        <f t="shared" si="78"/>
        <v>0</v>
      </c>
      <c r="S44" s="9">
        <f t="shared" si="78"/>
        <v>0</v>
      </c>
      <c r="T44" s="9">
        <f t="shared" si="78"/>
        <v>0</v>
      </c>
      <c r="U44" s="9">
        <f t="shared" si="78"/>
        <v>0</v>
      </c>
      <c r="W44">
        <v>8</v>
      </c>
      <c r="X44" s="9">
        <f t="shared" si="79"/>
        <v>0</v>
      </c>
      <c r="Y44" s="9">
        <f t="shared" si="79"/>
        <v>0</v>
      </c>
      <c r="Z44" s="9">
        <f t="shared" si="79"/>
        <v>0</v>
      </c>
      <c r="AA44" s="9">
        <f t="shared" si="79"/>
        <v>0</v>
      </c>
      <c r="AB44" s="9">
        <f t="shared" si="79"/>
        <v>0</v>
      </c>
      <c r="AC44" s="9">
        <f t="shared" si="79"/>
        <v>0</v>
      </c>
      <c r="AD44" s="9">
        <f t="shared" si="79"/>
        <v>0</v>
      </c>
      <c r="AE44" s="9">
        <f t="shared" si="79"/>
        <v>0</v>
      </c>
      <c r="AF44" s="9">
        <f t="shared" si="79"/>
        <v>0</v>
      </c>
      <c r="AH44">
        <v>8</v>
      </c>
      <c r="AI44" s="1">
        <f t="shared" si="80"/>
        <v>0.34725400000000001</v>
      </c>
      <c r="AJ44" s="1">
        <f t="shared" si="81"/>
        <v>0.26292499999999996</v>
      </c>
      <c r="AK44" s="1">
        <f t="shared" si="82"/>
        <v>0.20729700000000001</v>
      </c>
      <c r="AL44" s="1">
        <f t="shared" si="83"/>
        <v>0.20729700000000001</v>
      </c>
      <c r="AM44" s="1">
        <f t="shared" si="84"/>
        <v>0.33371399999999996</v>
      </c>
      <c r="AN44" s="1">
        <f t="shared" si="85"/>
        <v>0.26292499999999996</v>
      </c>
      <c r="AO44" s="1">
        <f t="shared" si="86"/>
        <v>0.34725400000000001</v>
      </c>
      <c r="AP44" s="1">
        <f t="shared" si="87"/>
        <v>0.34725400000000001</v>
      </c>
      <c r="AQ44" s="1">
        <f t="shared" si="88"/>
        <v>0.26292499999999996</v>
      </c>
      <c r="AS44">
        <v>8</v>
      </c>
      <c r="AT44" s="10">
        <f t="shared" si="89"/>
        <v>0.99483750458379183</v>
      </c>
      <c r="AU44" s="10">
        <f t="shared" si="61"/>
        <v>0.75324589750641724</v>
      </c>
      <c r="AV44" s="10">
        <f t="shared" si="62"/>
        <v>0.59387891914191426</v>
      </c>
      <c r="AW44" s="10">
        <f t="shared" si="63"/>
        <v>0.59387891914191426</v>
      </c>
      <c r="AX44" s="10">
        <f t="shared" si="64"/>
        <v>0.95604716721672156</v>
      </c>
      <c r="AY44" s="10">
        <f t="shared" si="65"/>
        <v>0.75324589750641724</v>
      </c>
      <c r="AZ44" s="10">
        <f t="shared" si="66"/>
        <v>0.99483750458379183</v>
      </c>
      <c r="BA44" s="10">
        <f t="shared" si="67"/>
        <v>0.99483750458379183</v>
      </c>
      <c r="BB44" s="10">
        <f t="shared" si="68"/>
        <v>0.75324589750641724</v>
      </c>
      <c r="BD44">
        <v>8</v>
      </c>
      <c r="BE44" s="9">
        <f t="shared" si="90"/>
        <v>0</v>
      </c>
      <c r="BF44" s="9">
        <f t="shared" si="69"/>
        <v>0</v>
      </c>
      <c r="BG44" s="9">
        <f t="shared" si="70"/>
        <v>0</v>
      </c>
      <c r="BH44" s="9">
        <f t="shared" si="71"/>
        <v>0</v>
      </c>
      <c r="BI44" s="9">
        <f t="shared" si="72"/>
        <v>0</v>
      </c>
      <c r="BJ44" s="9">
        <f t="shared" si="73"/>
        <v>0</v>
      </c>
      <c r="BK44" s="9">
        <f t="shared" si="74"/>
        <v>0</v>
      </c>
      <c r="BL44" s="9">
        <f t="shared" si="75"/>
        <v>0</v>
      </c>
      <c r="BM44" s="9">
        <f t="shared" si="76"/>
        <v>0</v>
      </c>
    </row>
    <row r="45" spans="1:65" x14ac:dyDescent="0.25">
      <c r="A45">
        <v>10</v>
      </c>
      <c r="B45" s="1">
        <f t="shared" si="77"/>
        <v>0</v>
      </c>
      <c r="C45" s="1">
        <f t="shared" si="77"/>
        <v>6</v>
      </c>
      <c r="D45" s="1">
        <f t="shared" si="77"/>
        <v>1</v>
      </c>
      <c r="E45" s="1">
        <f t="shared" si="77"/>
        <v>0</v>
      </c>
      <c r="F45" s="1">
        <f t="shared" si="77"/>
        <v>0</v>
      </c>
      <c r="G45" s="1">
        <f t="shared" si="77"/>
        <v>0</v>
      </c>
      <c r="H45" s="1">
        <f t="shared" si="77"/>
        <v>0</v>
      </c>
      <c r="I45" s="1">
        <f t="shared" si="77"/>
        <v>0</v>
      </c>
      <c r="J45" s="1">
        <f t="shared" si="77"/>
        <v>0</v>
      </c>
      <c r="L45">
        <v>10</v>
      </c>
      <c r="M45" s="9">
        <f t="shared" si="78"/>
        <v>0</v>
      </c>
      <c r="N45" s="9">
        <f t="shared" si="78"/>
        <v>0</v>
      </c>
      <c r="O45" s="9">
        <f t="shared" si="78"/>
        <v>0</v>
      </c>
      <c r="P45" s="9">
        <f t="shared" si="78"/>
        <v>0</v>
      </c>
      <c r="Q45" s="9">
        <f t="shared" si="78"/>
        <v>0</v>
      </c>
      <c r="R45" s="9">
        <f t="shared" si="78"/>
        <v>0</v>
      </c>
      <c r="S45" s="9">
        <f t="shared" si="78"/>
        <v>0</v>
      </c>
      <c r="T45" s="9">
        <f t="shared" si="78"/>
        <v>0</v>
      </c>
      <c r="U45" s="9">
        <f t="shared" si="78"/>
        <v>0</v>
      </c>
      <c r="W45">
        <v>10</v>
      </c>
      <c r="X45" s="9">
        <f t="shared" si="79"/>
        <v>0</v>
      </c>
      <c r="Y45" s="9">
        <f t="shared" si="79"/>
        <v>0</v>
      </c>
      <c r="Z45" s="9">
        <f t="shared" si="79"/>
        <v>0</v>
      </c>
      <c r="AA45" s="9">
        <f t="shared" si="79"/>
        <v>0</v>
      </c>
      <c r="AB45" s="9">
        <f t="shared" si="79"/>
        <v>0</v>
      </c>
      <c r="AC45" s="9">
        <f t="shared" si="79"/>
        <v>0</v>
      </c>
      <c r="AD45" s="9">
        <f t="shared" si="79"/>
        <v>0</v>
      </c>
      <c r="AE45" s="9">
        <f t="shared" si="79"/>
        <v>0</v>
      </c>
      <c r="AF45" s="9">
        <f t="shared" si="79"/>
        <v>0</v>
      </c>
      <c r="AH45">
        <v>10</v>
      </c>
      <c r="AI45" s="1">
        <f t="shared" si="80"/>
        <v>0.52863799999999994</v>
      </c>
      <c r="AJ45" s="1">
        <f t="shared" si="81"/>
        <v>0.367371</v>
      </c>
      <c r="AK45" s="1">
        <f t="shared" si="82"/>
        <v>0.26955699999999999</v>
      </c>
      <c r="AL45" s="1">
        <f t="shared" si="83"/>
        <v>0.26955699999999999</v>
      </c>
      <c r="AM45" s="1">
        <f t="shared" si="84"/>
        <v>0.48181000000000002</v>
      </c>
      <c r="AN45" s="1">
        <f t="shared" si="85"/>
        <v>0.367371</v>
      </c>
      <c r="AO45" s="1">
        <f t="shared" si="86"/>
        <v>0.52863799999999994</v>
      </c>
      <c r="AP45" s="1">
        <f t="shared" si="87"/>
        <v>0.52863799999999994</v>
      </c>
      <c r="AQ45" s="1">
        <f t="shared" si="88"/>
        <v>0.367371</v>
      </c>
      <c r="AS45">
        <v>10</v>
      </c>
      <c r="AT45" s="10">
        <f t="shared" si="89"/>
        <v>0.96926659332599918</v>
      </c>
      <c r="AU45" s="10">
        <f t="shared" si="61"/>
        <v>0.67358085808580859</v>
      </c>
      <c r="AV45" s="10">
        <f t="shared" si="62"/>
        <v>0.49423725705903926</v>
      </c>
      <c r="AW45" s="10">
        <f t="shared" si="63"/>
        <v>0.49423725705903926</v>
      </c>
      <c r="AX45" s="10">
        <f t="shared" si="64"/>
        <v>0.88340667400073347</v>
      </c>
      <c r="AY45" s="10">
        <f t="shared" si="65"/>
        <v>0.67358085808580859</v>
      </c>
      <c r="AZ45" s="10">
        <f t="shared" si="66"/>
        <v>0.96926659332599918</v>
      </c>
      <c r="BA45" s="10">
        <f t="shared" si="67"/>
        <v>0.96926659332599918</v>
      </c>
      <c r="BB45" s="10">
        <f t="shared" si="68"/>
        <v>0.67358085808580859</v>
      </c>
      <c r="BD45">
        <v>10</v>
      </c>
      <c r="BE45" s="9">
        <f t="shared" si="90"/>
        <v>0</v>
      </c>
      <c r="BF45" s="9">
        <f t="shared" si="69"/>
        <v>0</v>
      </c>
      <c r="BG45" s="9">
        <f t="shared" si="70"/>
        <v>0</v>
      </c>
      <c r="BH45" s="9">
        <f t="shared" si="71"/>
        <v>0</v>
      </c>
      <c r="BI45" s="9">
        <f t="shared" si="72"/>
        <v>0</v>
      </c>
      <c r="BJ45" s="9">
        <f t="shared" si="73"/>
        <v>0</v>
      </c>
      <c r="BK45" s="9">
        <f t="shared" si="74"/>
        <v>0</v>
      </c>
      <c r="BL45" s="9">
        <f t="shared" si="75"/>
        <v>0</v>
      </c>
      <c r="BM45" s="9">
        <f t="shared" si="76"/>
        <v>0</v>
      </c>
    </row>
    <row r="46" spans="1:65" x14ac:dyDescent="0.25">
      <c r="A46">
        <v>12</v>
      </c>
      <c r="B46" s="1">
        <f t="shared" si="77"/>
        <v>0</v>
      </c>
      <c r="C46" s="1">
        <f t="shared" si="77"/>
        <v>4</v>
      </c>
      <c r="D46" s="1">
        <f t="shared" si="77"/>
        <v>3</v>
      </c>
      <c r="E46" s="1">
        <f t="shared" si="77"/>
        <v>0</v>
      </c>
      <c r="F46" s="1">
        <f t="shared" si="77"/>
        <v>0</v>
      </c>
      <c r="G46" s="1">
        <f t="shared" si="77"/>
        <v>0</v>
      </c>
      <c r="H46" s="1">
        <f t="shared" si="77"/>
        <v>0</v>
      </c>
      <c r="I46" s="1">
        <f t="shared" si="77"/>
        <v>0</v>
      </c>
      <c r="J46" s="1">
        <f t="shared" si="77"/>
        <v>0</v>
      </c>
      <c r="L46">
        <v>12</v>
      </c>
      <c r="M46" s="9">
        <f t="shared" si="78"/>
        <v>0</v>
      </c>
      <c r="N46" s="9">
        <f t="shared" si="78"/>
        <v>0</v>
      </c>
      <c r="O46" s="9">
        <f t="shared" si="78"/>
        <v>0</v>
      </c>
      <c r="P46" s="9">
        <f t="shared" si="78"/>
        <v>0</v>
      </c>
      <c r="Q46" s="9">
        <f t="shared" si="78"/>
        <v>0</v>
      </c>
      <c r="R46" s="9">
        <f t="shared" si="78"/>
        <v>0</v>
      </c>
      <c r="S46" s="9">
        <f t="shared" si="78"/>
        <v>0</v>
      </c>
      <c r="T46" s="9">
        <f t="shared" si="78"/>
        <v>0</v>
      </c>
      <c r="U46" s="9">
        <f t="shared" si="78"/>
        <v>0</v>
      </c>
      <c r="W46">
        <v>12</v>
      </c>
      <c r="X46" s="9">
        <f t="shared" si="79"/>
        <v>0</v>
      </c>
      <c r="Y46" s="9">
        <f t="shared" si="79"/>
        <v>0</v>
      </c>
      <c r="Z46" s="9">
        <f t="shared" si="79"/>
        <v>0</v>
      </c>
      <c r="AA46" s="9">
        <f t="shared" si="79"/>
        <v>0</v>
      </c>
      <c r="AB46" s="9">
        <f t="shared" si="79"/>
        <v>0</v>
      </c>
      <c r="AC46" s="9">
        <f t="shared" si="79"/>
        <v>0</v>
      </c>
      <c r="AD46" s="9">
        <f t="shared" si="79"/>
        <v>0</v>
      </c>
      <c r="AE46" s="9">
        <f t="shared" si="79"/>
        <v>0</v>
      </c>
      <c r="AF46" s="9">
        <f t="shared" si="79"/>
        <v>0</v>
      </c>
      <c r="AH46">
        <v>12</v>
      </c>
      <c r="AI46" s="1">
        <f t="shared" si="80"/>
        <v>0.74754199999999993</v>
      </c>
      <c r="AJ46" s="1">
        <f t="shared" si="81"/>
        <v>0.48550500000000002</v>
      </c>
      <c r="AK46" s="1">
        <f t="shared" si="82"/>
        <v>0.338785</v>
      </c>
      <c r="AL46" s="1">
        <f t="shared" si="83"/>
        <v>0.338785</v>
      </c>
      <c r="AM46" s="1">
        <f t="shared" si="84"/>
        <v>0.6552659999999999</v>
      </c>
      <c r="AN46" s="1">
        <f t="shared" si="85"/>
        <v>0.48550500000000002</v>
      </c>
      <c r="AO46" s="1">
        <f t="shared" si="86"/>
        <v>0.74754199999999993</v>
      </c>
      <c r="AP46" s="1">
        <f t="shared" si="87"/>
        <v>0.74754199999999993</v>
      </c>
      <c r="AQ46" s="1">
        <f t="shared" si="88"/>
        <v>0.48550500000000002</v>
      </c>
      <c r="AS46">
        <v>12</v>
      </c>
      <c r="AT46" s="10">
        <f t="shared" si="89"/>
        <v>0.9518268956525282</v>
      </c>
      <c r="AU46" s="10">
        <f t="shared" si="61"/>
        <v>0.61818160982764958</v>
      </c>
      <c r="AV46" s="10">
        <f t="shared" si="62"/>
        <v>0.43136663203357378</v>
      </c>
      <c r="AW46" s="10">
        <f t="shared" si="63"/>
        <v>0.43136663203357378</v>
      </c>
      <c r="AX46" s="10">
        <f t="shared" si="64"/>
        <v>0.83433412785723016</v>
      </c>
      <c r="AY46" s="10">
        <f t="shared" si="65"/>
        <v>0.61818160982764958</v>
      </c>
      <c r="AZ46" s="10">
        <f t="shared" si="66"/>
        <v>0.9518268956525282</v>
      </c>
      <c r="BA46" s="10">
        <f t="shared" si="67"/>
        <v>0.9518268956525282</v>
      </c>
      <c r="BB46" s="10">
        <f t="shared" si="68"/>
        <v>0.61818160982764958</v>
      </c>
      <c r="BD46">
        <v>12</v>
      </c>
      <c r="BE46" s="9">
        <f t="shared" si="90"/>
        <v>0</v>
      </c>
      <c r="BF46" s="9">
        <f t="shared" si="69"/>
        <v>0</v>
      </c>
      <c r="BG46" s="9">
        <f t="shared" si="70"/>
        <v>0</v>
      </c>
      <c r="BH46" s="9">
        <f t="shared" si="71"/>
        <v>0</v>
      </c>
      <c r="BI46" s="9">
        <f t="shared" si="72"/>
        <v>0</v>
      </c>
      <c r="BJ46" s="9">
        <f t="shared" si="73"/>
        <v>0</v>
      </c>
      <c r="BK46" s="9">
        <f t="shared" si="74"/>
        <v>0</v>
      </c>
      <c r="BL46" s="9">
        <f t="shared" si="75"/>
        <v>0</v>
      </c>
      <c r="BM46" s="9">
        <f t="shared" si="76"/>
        <v>0</v>
      </c>
    </row>
    <row r="47" spans="1:65" x14ac:dyDescent="0.25">
      <c r="A47">
        <v>14</v>
      </c>
      <c r="B47" s="1">
        <f t="shared" si="77"/>
        <v>0</v>
      </c>
      <c r="C47" s="1">
        <f t="shared" si="77"/>
        <v>3</v>
      </c>
      <c r="D47" s="1">
        <f t="shared" si="77"/>
        <v>0</v>
      </c>
      <c r="E47" s="1">
        <f t="shared" si="77"/>
        <v>0</v>
      </c>
      <c r="F47" s="1">
        <f t="shared" si="77"/>
        <v>0</v>
      </c>
      <c r="G47" s="1">
        <f t="shared" si="77"/>
        <v>0</v>
      </c>
      <c r="H47" s="1">
        <f t="shared" si="77"/>
        <v>0</v>
      </c>
      <c r="I47" s="1">
        <f t="shared" si="77"/>
        <v>0</v>
      </c>
      <c r="J47" s="1">
        <f t="shared" si="77"/>
        <v>0</v>
      </c>
      <c r="L47">
        <v>14</v>
      </c>
      <c r="M47" s="9">
        <f t="shared" si="78"/>
        <v>0</v>
      </c>
      <c r="N47" s="9">
        <f t="shared" si="78"/>
        <v>0</v>
      </c>
      <c r="O47" s="9">
        <f t="shared" si="78"/>
        <v>0</v>
      </c>
      <c r="P47" s="9">
        <f t="shared" si="78"/>
        <v>0</v>
      </c>
      <c r="Q47" s="9">
        <f t="shared" si="78"/>
        <v>0</v>
      </c>
      <c r="R47" s="9">
        <f t="shared" si="78"/>
        <v>0</v>
      </c>
      <c r="S47" s="9">
        <f t="shared" si="78"/>
        <v>0</v>
      </c>
      <c r="T47" s="9">
        <f t="shared" si="78"/>
        <v>0</v>
      </c>
      <c r="U47" s="9">
        <f t="shared" si="78"/>
        <v>0</v>
      </c>
      <c r="W47">
        <v>14</v>
      </c>
      <c r="X47" s="9">
        <f t="shared" si="79"/>
        <v>0</v>
      </c>
      <c r="Y47" s="9">
        <f t="shared" si="79"/>
        <v>0</v>
      </c>
      <c r="Z47" s="9">
        <f t="shared" si="79"/>
        <v>0</v>
      </c>
      <c r="AA47" s="9">
        <f t="shared" si="79"/>
        <v>0</v>
      </c>
      <c r="AB47" s="9">
        <f t="shared" si="79"/>
        <v>0</v>
      </c>
      <c r="AC47" s="9">
        <f t="shared" si="79"/>
        <v>0</v>
      </c>
      <c r="AD47" s="9">
        <f t="shared" si="79"/>
        <v>0</v>
      </c>
      <c r="AE47" s="9">
        <f t="shared" si="79"/>
        <v>0</v>
      </c>
      <c r="AF47" s="9">
        <f t="shared" si="79"/>
        <v>0</v>
      </c>
      <c r="AH47">
        <v>14</v>
      </c>
      <c r="AI47" s="1">
        <f t="shared" si="80"/>
        <v>1.0039659999999999</v>
      </c>
      <c r="AJ47" s="1">
        <f t="shared" si="81"/>
        <v>0.61732699999999996</v>
      </c>
      <c r="AK47" s="1">
        <f t="shared" si="82"/>
        <v>0.41498100000000004</v>
      </c>
      <c r="AL47" s="1">
        <f t="shared" si="83"/>
        <v>0.41498100000000004</v>
      </c>
      <c r="AM47" s="1">
        <f t="shared" si="84"/>
        <v>0.85408200000000001</v>
      </c>
      <c r="AN47" s="1">
        <f t="shared" si="85"/>
        <v>0.61732699999999996</v>
      </c>
      <c r="AO47" s="1">
        <f t="shared" si="86"/>
        <v>1.0039659999999999</v>
      </c>
      <c r="AP47" s="1">
        <f t="shared" si="87"/>
        <v>1.0039659999999999</v>
      </c>
      <c r="AQ47" s="1">
        <f t="shared" si="88"/>
        <v>0.61732699999999996</v>
      </c>
      <c r="AS47">
        <v>14</v>
      </c>
      <c r="AT47" s="10">
        <f t="shared" si="89"/>
        <v>0.93917776131354636</v>
      </c>
      <c r="AU47" s="10">
        <f t="shared" si="61"/>
        <v>0.57748946663373824</v>
      </c>
      <c r="AV47" s="10">
        <f t="shared" si="62"/>
        <v>0.38820132013201331</v>
      </c>
      <c r="AW47" s="10">
        <f t="shared" si="63"/>
        <v>0.38820132013201331</v>
      </c>
      <c r="AX47" s="10">
        <f t="shared" si="64"/>
        <v>0.79896612110190623</v>
      </c>
      <c r="AY47" s="10">
        <f t="shared" si="65"/>
        <v>0.57748946663373824</v>
      </c>
      <c r="AZ47" s="10">
        <f t="shared" si="66"/>
        <v>0.93917776131354636</v>
      </c>
      <c r="BA47" s="10">
        <f t="shared" si="67"/>
        <v>0.93917776131354636</v>
      </c>
      <c r="BB47" s="10">
        <f t="shared" si="68"/>
        <v>0.57748946663373824</v>
      </c>
      <c r="BD47">
        <v>14</v>
      </c>
      <c r="BE47" s="9">
        <f t="shared" si="90"/>
        <v>0</v>
      </c>
      <c r="BF47" s="9">
        <f t="shared" si="69"/>
        <v>0</v>
      </c>
      <c r="BG47" s="9">
        <f t="shared" si="70"/>
        <v>0</v>
      </c>
      <c r="BH47" s="9">
        <f t="shared" si="71"/>
        <v>0</v>
      </c>
      <c r="BI47" s="9">
        <f t="shared" si="72"/>
        <v>0</v>
      </c>
      <c r="BJ47" s="9">
        <f t="shared" si="73"/>
        <v>0</v>
      </c>
      <c r="BK47" s="9">
        <f t="shared" si="74"/>
        <v>0</v>
      </c>
      <c r="BL47" s="9">
        <f t="shared" si="75"/>
        <v>0</v>
      </c>
      <c r="BM47" s="9">
        <f t="shared" si="76"/>
        <v>0</v>
      </c>
    </row>
    <row r="48" spans="1:65" x14ac:dyDescent="0.25">
      <c r="A48">
        <v>16</v>
      </c>
      <c r="B48" s="1">
        <f t="shared" si="77"/>
        <v>0</v>
      </c>
      <c r="C48" s="1">
        <f t="shared" si="77"/>
        <v>0</v>
      </c>
      <c r="D48" s="1">
        <f t="shared" si="77"/>
        <v>0</v>
      </c>
      <c r="E48" s="1">
        <f t="shared" si="77"/>
        <v>0</v>
      </c>
      <c r="F48" s="1">
        <f t="shared" si="77"/>
        <v>0</v>
      </c>
      <c r="G48" s="1">
        <f t="shared" si="77"/>
        <v>0</v>
      </c>
      <c r="H48" s="1">
        <f t="shared" si="77"/>
        <v>0</v>
      </c>
      <c r="I48" s="1">
        <f t="shared" si="77"/>
        <v>0</v>
      </c>
      <c r="J48" s="1">
        <f t="shared" si="77"/>
        <v>0</v>
      </c>
      <c r="L48">
        <v>16</v>
      </c>
      <c r="M48" s="9">
        <f t="shared" si="78"/>
        <v>0</v>
      </c>
      <c r="N48" s="9">
        <f t="shared" si="78"/>
        <v>0</v>
      </c>
      <c r="O48" s="9">
        <f t="shared" si="78"/>
        <v>0</v>
      </c>
      <c r="P48" s="9">
        <f t="shared" si="78"/>
        <v>0</v>
      </c>
      <c r="Q48" s="9">
        <f t="shared" si="78"/>
        <v>0</v>
      </c>
      <c r="R48" s="9">
        <f t="shared" si="78"/>
        <v>0</v>
      </c>
      <c r="S48" s="9">
        <f t="shared" si="78"/>
        <v>0</v>
      </c>
      <c r="T48" s="9">
        <f t="shared" si="78"/>
        <v>0</v>
      </c>
      <c r="U48" s="9">
        <f t="shared" si="78"/>
        <v>0</v>
      </c>
      <c r="W48">
        <v>16</v>
      </c>
      <c r="X48" s="9">
        <f t="shared" si="79"/>
        <v>0</v>
      </c>
      <c r="Y48" s="9">
        <f t="shared" si="79"/>
        <v>0</v>
      </c>
      <c r="Z48" s="9">
        <f t="shared" si="79"/>
        <v>0</v>
      </c>
      <c r="AA48" s="9">
        <f t="shared" si="79"/>
        <v>0</v>
      </c>
      <c r="AB48" s="9">
        <f t="shared" si="79"/>
        <v>0</v>
      </c>
      <c r="AC48" s="9">
        <f t="shared" si="79"/>
        <v>0</v>
      </c>
      <c r="AD48" s="9">
        <f t="shared" si="79"/>
        <v>0</v>
      </c>
      <c r="AE48" s="9">
        <f t="shared" si="79"/>
        <v>0</v>
      </c>
      <c r="AF48" s="9">
        <f t="shared" si="79"/>
        <v>0</v>
      </c>
      <c r="AH48">
        <v>16</v>
      </c>
      <c r="AI48" s="1">
        <f t="shared" si="80"/>
        <v>1.2979099999999999</v>
      </c>
      <c r="AJ48" s="1">
        <f t="shared" si="81"/>
        <v>0.76283699999999999</v>
      </c>
      <c r="AK48" s="1">
        <f t="shared" si="82"/>
        <v>0.49814500000000006</v>
      </c>
      <c r="AL48" s="1">
        <f t="shared" si="83"/>
        <v>0.49814500000000006</v>
      </c>
      <c r="AM48" s="1">
        <f t="shared" si="84"/>
        <v>1.0782579999999999</v>
      </c>
      <c r="AN48" s="1">
        <f t="shared" si="85"/>
        <v>0.76283699999999999</v>
      </c>
      <c r="AO48" s="1">
        <f t="shared" si="86"/>
        <v>1.2979099999999999</v>
      </c>
      <c r="AP48" s="1">
        <f t="shared" si="87"/>
        <v>1.2979099999999999</v>
      </c>
      <c r="AQ48" s="1">
        <f t="shared" si="88"/>
        <v>0.76283699999999999</v>
      </c>
      <c r="AS48">
        <v>16</v>
      </c>
      <c r="AT48" s="10">
        <f t="shared" si="89"/>
        <v>0.92958579712137879</v>
      </c>
      <c r="AU48" s="10">
        <f t="shared" si="61"/>
        <v>0.54635717477997803</v>
      </c>
      <c r="AV48" s="10">
        <f t="shared" si="62"/>
        <v>0.35678014416024945</v>
      </c>
      <c r="AW48" s="10">
        <f t="shared" si="63"/>
        <v>0.35678014416024945</v>
      </c>
      <c r="AX48" s="10">
        <f t="shared" si="64"/>
        <v>0.77226720067840116</v>
      </c>
      <c r="AY48" s="10">
        <f t="shared" si="65"/>
        <v>0.54635717477997803</v>
      </c>
      <c r="AZ48" s="10">
        <f t="shared" si="66"/>
        <v>0.92958579712137879</v>
      </c>
      <c r="BA48" s="10">
        <f t="shared" si="67"/>
        <v>0.92958579712137879</v>
      </c>
      <c r="BB48" s="10">
        <f t="shared" si="68"/>
        <v>0.54635717477997803</v>
      </c>
      <c r="BD48">
        <v>16</v>
      </c>
      <c r="BE48" s="9">
        <f t="shared" si="90"/>
        <v>0</v>
      </c>
      <c r="BF48" s="9">
        <f t="shared" si="69"/>
        <v>0</v>
      </c>
      <c r="BG48" s="9">
        <f t="shared" si="70"/>
        <v>0</v>
      </c>
      <c r="BH48" s="9">
        <f t="shared" si="71"/>
        <v>0</v>
      </c>
      <c r="BI48" s="9">
        <f t="shared" si="72"/>
        <v>0</v>
      </c>
      <c r="BJ48" s="9">
        <f t="shared" si="73"/>
        <v>0</v>
      </c>
      <c r="BK48" s="9">
        <f t="shared" si="74"/>
        <v>0</v>
      </c>
      <c r="BL48" s="9">
        <f t="shared" si="75"/>
        <v>0</v>
      </c>
      <c r="BM48" s="9">
        <f t="shared" si="76"/>
        <v>0</v>
      </c>
    </row>
    <row r="49" spans="1:65" x14ac:dyDescent="0.25">
      <c r="A49">
        <v>18</v>
      </c>
      <c r="B49" s="1">
        <f t="shared" si="77"/>
        <v>0</v>
      </c>
      <c r="C49" s="1">
        <f t="shared" si="77"/>
        <v>0</v>
      </c>
      <c r="D49" s="1">
        <f t="shared" si="77"/>
        <v>0</v>
      </c>
      <c r="E49" s="1">
        <f t="shared" si="77"/>
        <v>0</v>
      </c>
      <c r="F49" s="1">
        <f t="shared" si="77"/>
        <v>0</v>
      </c>
      <c r="G49" s="1">
        <f t="shared" si="77"/>
        <v>0</v>
      </c>
      <c r="H49" s="1">
        <f t="shared" si="77"/>
        <v>0</v>
      </c>
      <c r="I49" s="1">
        <f t="shared" si="77"/>
        <v>0</v>
      </c>
      <c r="J49" s="1">
        <f t="shared" si="77"/>
        <v>0</v>
      </c>
      <c r="L49">
        <v>18</v>
      </c>
      <c r="M49" s="9">
        <f t="shared" si="78"/>
        <v>0</v>
      </c>
      <c r="N49" s="9">
        <f t="shared" si="78"/>
        <v>0</v>
      </c>
      <c r="O49" s="9">
        <f t="shared" si="78"/>
        <v>0</v>
      </c>
      <c r="P49" s="9">
        <f t="shared" si="78"/>
        <v>0</v>
      </c>
      <c r="Q49" s="9">
        <f t="shared" si="78"/>
        <v>0</v>
      </c>
      <c r="R49" s="9">
        <f t="shared" si="78"/>
        <v>0</v>
      </c>
      <c r="S49" s="9">
        <f t="shared" si="78"/>
        <v>0</v>
      </c>
      <c r="T49" s="9">
        <f t="shared" si="78"/>
        <v>0</v>
      </c>
      <c r="U49" s="9">
        <f t="shared" si="78"/>
        <v>0</v>
      </c>
      <c r="W49">
        <v>18</v>
      </c>
      <c r="X49" s="9">
        <f t="shared" si="79"/>
        <v>0</v>
      </c>
      <c r="Y49" s="9">
        <f t="shared" si="79"/>
        <v>0</v>
      </c>
      <c r="Z49" s="9">
        <f t="shared" si="79"/>
        <v>0</v>
      </c>
      <c r="AA49" s="9">
        <f t="shared" si="79"/>
        <v>0</v>
      </c>
      <c r="AB49" s="9">
        <f t="shared" si="79"/>
        <v>0</v>
      </c>
      <c r="AC49" s="9">
        <f t="shared" si="79"/>
        <v>0</v>
      </c>
      <c r="AD49" s="9">
        <f t="shared" si="79"/>
        <v>0</v>
      </c>
      <c r="AE49" s="9">
        <f t="shared" si="79"/>
        <v>0</v>
      </c>
      <c r="AF49" s="9">
        <f t="shared" si="79"/>
        <v>0</v>
      </c>
      <c r="AH49">
        <v>18</v>
      </c>
      <c r="AI49" s="1">
        <f t="shared" si="80"/>
        <v>1.6293739999999999</v>
      </c>
      <c r="AJ49" s="1">
        <f t="shared" si="81"/>
        <v>0.92203499999999994</v>
      </c>
      <c r="AK49" s="1">
        <f t="shared" si="82"/>
        <v>0.58827700000000005</v>
      </c>
      <c r="AL49" s="1">
        <f t="shared" si="83"/>
        <v>0.58827700000000005</v>
      </c>
      <c r="AM49" s="1">
        <f t="shared" si="84"/>
        <v>1.3277939999999999</v>
      </c>
      <c r="AN49" s="1">
        <f t="shared" si="85"/>
        <v>0.92203499999999994</v>
      </c>
      <c r="AO49" s="1">
        <f t="shared" si="86"/>
        <v>1.6293739999999999</v>
      </c>
      <c r="AP49" s="1">
        <f t="shared" si="87"/>
        <v>1.6293739999999999</v>
      </c>
      <c r="AQ49" s="1">
        <f t="shared" si="88"/>
        <v>0.92203499999999994</v>
      </c>
      <c r="AS49">
        <v>18</v>
      </c>
      <c r="AT49" s="10">
        <f t="shared" si="89"/>
        <v>0.92206309108277096</v>
      </c>
      <c r="AU49" s="10">
        <f t="shared" si="61"/>
        <v>0.52177980143693392</v>
      </c>
      <c r="AV49" s="10">
        <f t="shared" si="62"/>
        <v>0.33290607867371108</v>
      </c>
      <c r="AW49" s="10">
        <f t="shared" si="63"/>
        <v>0.33290607867371108</v>
      </c>
      <c r="AX49" s="10">
        <f t="shared" si="64"/>
        <v>0.75139890532263109</v>
      </c>
      <c r="AY49" s="10">
        <f t="shared" si="65"/>
        <v>0.52177980143693392</v>
      </c>
      <c r="AZ49" s="10">
        <f t="shared" si="66"/>
        <v>0.92206309108277096</v>
      </c>
      <c r="BA49" s="10">
        <f t="shared" si="67"/>
        <v>0.92206309108277096</v>
      </c>
      <c r="BB49" s="10">
        <f t="shared" si="68"/>
        <v>0.52177980143693392</v>
      </c>
      <c r="BD49">
        <v>18</v>
      </c>
      <c r="BE49" s="9">
        <f t="shared" si="90"/>
        <v>0</v>
      </c>
      <c r="BF49" s="9">
        <f t="shared" si="69"/>
        <v>0</v>
      </c>
      <c r="BG49" s="9">
        <f t="shared" si="70"/>
        <v>0</v>
      </c>
      <c r="BH49" s="9">
        <f t="shared" si="71"/>
        <v>0</v>
      </c>
      <c r="BI49" s="9">
        <f t="shared" si="72"/>
        <v>0</v>
      </c>
      <c r="BJ49" s="9">
        <f t="shared" si="73"/>
        <v>0</v>
      </c>
      <c r="BK49" s="9">
        <f t="shared" si="74"/>
        <v>0</v>
      </c>
      <c r="BL49" s="9">
        <f t="shared" si="75"/>
        <v>0</v>
      </c>
      <c r="BM49" s="9">
        <f t="shared" si="76"/>
        <v>0</v>
      </c>
    </row>
    <row r="50" spans="1:65" x14ac:dyDescent="0.25">
      <c r="A50">
        <v>20</v>
      </c>
      <c r="B50" s="1">
        <f t="shared" si="77"/>
        <v>0</v>
      </c>
      <c r="C50" s="1">
        <f t="shared" si="77"/>
        <v>0</v>
      </c>
      <c r="D50" s="1">
        <f t="shared" si="77"/>
        <v>0</v>
      </c>
      <c r="E50" s="1">
        <f t="shared" si="77"/>
        <v>0</v>
      </c>
      <c r="F50" s="1">
        <f t="shared" si="77"/>
        <v>0</v>
      </c>
      <c r="G50" s="1">
        <f t="shared" si="77"/>
        <v>0</v>
      </c>
      <c r="H50" s="1">
        <f t="shared" si="77"/>
        <v>0</v>
      </c>
      <c r="I50" s="1">
        <f t="shared" si="77"/>
        <v>0</v>
      </c>
      <c r="J50" s="1">
        <f t="shared" si="77"/>
        <v>0</v>
      </c>
      <c r="L50">
        <v>20</v>
      </c>
      <c r="M50" s="9">
        <f t="shared" si="78"/>
        <v>0</v>
      </c>
      <c r="N50" s="9">
        <f t="shared" si="78"/>
        <v>0</v>
      </c>
      <c r="O50" s="9">
        <f t="shared" si="78"/>
        <v>0</v>
      </c>
      <c r="P50" s="9">
        <f t="shared" si="78"/>
        <v>0</v>
      </c>
      <c r="Q50" s="9">
        <f t="shared" si="78"/>
        <v>0</v>
      </c>
      <c r="R50" s="9">
        <f t="shared" si="78"/>
        <v>0</v>
      </c>
      <c r="S50" s="9">
        <f t="shared" si="78"/>
        <v>0</v>
      </c>
      <c r="T50" s="9">
        <f t="shared" si="78"/>
        <v>0</v>
      </c>
      <c r="U50" s="9">
        <f t="shared" si="78"/>
        <v>0</v>
      </c>
      <c r="W50">
        <v>20</v>
      </c>
      <c r="X50" s="9">
        <f t="shared" si="79"/>
        <v>0</v>
      </c>
      <c r="Y50" s="9">
        <f t="shared" si="79"/>
        <v>0</v>
      </c>
      <c r="Z50" s="9">
        <f t="shared" si="79"/>
        <v>0</v>
      </c>
      <c r="AA50" s="9">
        <f t="shared" si="79"/>
        <v>0</v>
      </c>
      <c r="AB50" s="9">
        <f t="shared" si="79"/>
        <v>0</v>
      </c>
      <c r="AC50" s="9">
        <f t="shared" si="79"/>
        <v>0</v>
      </c>
      <c r="AD50" s="9">
        <f t="shared" si="79"/>
        <v>0</v>
      </c>
      <c r="AE50" s="9">
        <f t="shared" si="79"/>
        <v>0</v>
      </c>
      <c r="AF50" s="9">
        <f t="shared" si="79"/>
        <v>0</v>
      </c>
      <c r="AH50">
        <v>20</v>
      </c>
      <c r="AI50" s="1">
        <f t="shared" si="80"/>
        <v>1.9983579999999996</v>
      </c>
      <c r="AJ50" s="1">
        <f t="shared" si="81"/>
        <v>1.094921</v>
      </c>
      <c r="AK50" s="1">
        <f t="shared" si="82"/>
        <v>0.68537700000000013</v>
      </c>
      <c r="AL50" s="1">
        <f t="shared" si="83"/>
        <v>0.68537700000000013</v>
      </c>
      <c r="AM50" s="1">
        <f t="shared" si="84"/>
        <v>1.6026900000000002</v>
      </c>
      <c r="AN50" s="1">
        <f t="shared" si="85"/>
        <v>1.094921</v>
      </c>
      <c r="AO50" s="1">
        <f t="shared" si="86"/>
        <v>1.9983579999999996</v>
      </c>
      <c r="AP50" s="1">
        <f t="shared" si="87"/>
        <v>1.9983579999999996</v>
      </c>
      <c r="AQ50" s="1">
        <f t="shared" si="88"/>
        <v>1.094921</v>
      </c>
      <c r="AS50">
        <v>20</v>
      </c>
      <c r="AT50" s="10">
        <f t="shared" si="89"/>
        <v>0.91600568390172343</v>
      </c>
      <c r="AU50" s="10">
        <f t="shared" si="61"/>
        <v>0.5018889805647232</v>
      </c>
      <c r="AV50" s="10">
        <f t="shared" si="62"/>
        <v>0.31416254125412552</v>
      </c>
      <c r="AW50" s="10">
        <f t="shared" si="63"/>
        <v>0.31416254125412552</v>
      </c>
      <c r="AX50" s="10">
        <f t="shared" si="64"/>
        <v>0.73463971397139727</v>
      </c>
      <c r="AY50" s="10">
        <f t="shared" si="65"/>
        <v>0.5018889805647232</v>
      </c>
      <c r="AZ50" s="10">
        <f t="shared" si="66"/>
        <v>0.91600568390172343</v>
      </c>
      <c r="BA50" s="10">
        <f t="shared" si="67"/>
        <v>0.91600568390172343</v>
      </c>
      <c r="BB50" s="10">
        <f t="shared" si="68"/>
        <v>0.5018889805647232</v>
      </c>
      <c r="BD50">
        <v>20</v>
      </c>
      <c r="BE50" s="9">
        <f t="shared" si="90"/>
        <v>0</v>
      </c>
      <c r="BF50" s="9">
        <f t="shared" si="69"/>
        <v>0</v>
      </c>
      <c r="BG50" s="9">
        <f t="shared" si="70"/>
        <v>0</v>
      </c>
      <c r="BH50" s="9">
        <f t="shared" si="71"/>
        <v>0</v>
      </c>
      <c r="BI50" s="9">
        <f t="shared" si="72"/>
        <v>0</v>
      </c>
      <c r="BJ50" s="9">
        <f t="shared" si="73"/>
        <v>0</v>
      </c>
      <c r="BK50" s="9">
        <f t="shared" si="74"/>
        <v>0</v>
      </c>
      <c r="BL50" s="9">
        <f t="shared" si="75"/>
        <v>0</v>
      </c>
      <c r="BM50" s="9">
        <f t="shared" si="76"/>
        <v>0</v>
      </c>
    </row>
    <row r="51" spans="1:65" x14ac:dyDescent="0.25">
      <c r="A51">
        <v>22</v>
      </c>
      <c r="B51" s="1">
        <f t="shared" si="77"/>
        <v>0</v>
      </c>
      <c r="C51" s="1">
        <f t="shared" si="77"/>
        <v>0</v>
      </c>
      <c r="D51" s="1">
        <f t="shared" si="77"/>
        <v>0</v>
      </c>
      <c r="E51" s="1">
        <f t="shared" si="77"/>
        <v>0</v>
      </c>
      <c r="F51" s="1">
        <f t="shared" si="77"/>
        <v>0</v>
      </c>
      <c r="G51" s="1">
        <f t="shared" si="77"/>
        <v>0</v>
      </c>
      <c r="H51" s="1">
        <f t="shared" si="77"/>
        <v>0</v>
      </c>
      <c r="I51" s="1">
        <f t="shared" si="77"/>
        <v>0</v>
      </c>
      <c r="J51" s="1">
        <f t="shared" si="77"/>
        <v>0</v>
      </c>
      <c r="L51">
        <v>22</v>
      </c>
      <c r="M51" s="9">
        <f t="shared" si="78"/>
        <v>0</v>
      </c>
      <c r="N51" s="9">
        <f t="shared" si="78"/>
        <v>0</v>
      </c>
      <c r="O51" s="9">
        <f t="shared" si="78"/>
        <v>0</v>
      </c>
      <c r="P51" s="9">
        <f t="shared" si="78"/>
        <v>0</v>
      </c>
      <c r="Q51" s="9">
        <f t="shared" si="78"/>
        <v>0</v>
      </c>
      <c r="R51" s="9">
        <f t="shared" si="78"/>
        <v>0</v>
      </c>
      <c r="S51" s="9">
        <f t="shared" si="78"/>
        <v>0</v>
      </c>
      <c r="T51" s="9">
        <f t="shared" si="78"/>
        <v>0</v>
      </c>
      <c r="U51" s="9">
        <f t="shared" si="78"/>
        <v>0</v>
      </c>
      <c r="W51">
        <v>22</v>
      </c>
      <c r="X51" s="9">
        <f t="shared" si="79"/>
        <v>0</v>
      </c>
      <c r="Y51" s="9">
        <f t="shared" si="79"/>
        <v>0</v>
      </c>
      <c r="Z51" s="9">
        <f t="shared" si="79"/>
        <v>0</v>
      </c>
      <c r="AA51" s="9">
        <f t="shared" si="79"/>
        <v>0</v>
      </c>
      <c r="AB51" s="9">
        <f t="shared" si="79"/>
        <v>0</v>
      </c>
      <c r="AC51" s="9">
        <f t="shared" si="79"/>
        <v>0</v>
      </c>
      <c r="AD51" s="9">
        <f t="shared" si="79"/>
        <v>0</v>
      </c>
      <c r="AE51" s="9">
        <f t="shared" si="79"/>
        <v>0</v>
      </c>
      <c r="AF51" s="9">
        <f t="shared" si="79"/>
        <v>0</v>
      </c>
      <c r="AH51">
        <v>22</v>
      </c>
      <c r="AI51" s="1">
        <f t="shared" si="80"/>
        <v>2.4048620000000001</v>
      </c>
      <c r="AJ51" s="1">
        <f t="shared" si="81"/>
        <v>1.2814950000000001</v>
      </c>
      <c r="AK51" s="1">
        <f t="shared" si="82"/>
        <v>0.78944500000000006</v>
      </c>
      <c r="AL51" s="1">
        <f t="shared" si="83"/>
        <v>0.78944500000000006</v>
      </c>
      <c r="AM51" s="1">
        <f t="shared" si="84"/>
        <v>1.902946</v>
      </c>
      <c r="AN51" s="1">
        <f t="shared" si="85"/>
        <v>1.2814950000000001</v>
      </c>
      <c r="AO51" s="1">
        <f t="shared" si="86"/>
        <v>2.4048620000000001</v>
      </c>
      <c r="AP51" s="1">
        <f t="shared" si="87"/>
        <v>2.4048620000000001</v>
      </c>
      <c r="AQ51" s="1">
        <f t="shared" si="88"/>
        <v>1.2814950000000001</v>
      </c>
      <c r="AS51">
        <v>22</v>
      </c>
      <c r="AT51" s="10">
        <f t="shared" si="89"/>
        <v>0.91102367812538843</v>
      </c>
      <c r="AU51" s="10">
        <f t="shared" si="61"/>
        <v>0.48546331905917872</v>
      </c>
      <c r="AV51" s="10">
        <f t="shared" si="62"/>
        <v>0.29906210318001503</v>
      </c>
      <c r="AW51" s="10">
        <f t="shared" si="63"/>
        <v>0.29906210318001503</v>
      </c>
      <c r="AX51" s="10">
        <f t="shared" si="64"/>
        <v>0.72088496728460738</v>
      </c>
      <c r="AY51" s="10">
        <f t="shared" si="65"/>
        <v>0.48546331905917872</v>
      </c>
      <c r="AZ51" s="10">
        <f t="shared" si="66"/>
        <v>0.91102367812538843</v>
      </c>
      <c r="BA51" s="10">
        <f t="shared" si="67"/>
        <v>0.91102367812538843</v>
      </c>
      <c r="BB51" s="10">
        <f t="shared" si="68"/>
        <v>0.48546331905917872</v>
      </c>
      <c r="BD51">
        <v>22</v>
      </c>
      <c r="BE51" s="9">
        <f t="shared" si="90"/>
        <v>0</v>
      </c>
      <c r="BF51" s="9">
        <f t="shared" si="69"/>
        <v>0</v>
      </c>
      <c r="BG51" s="9">
        <f t="shared" si="70"/>
        <v>0</v>
      </c>
      <c r="BH51" s="9">
        <f t="shared" si="71"/>
        <v>0</v>
      </c>
      <c r="BI51" s="9">
        <f t="shared" si="72"/>
        <v>0</v>
      </c>
      <c r="BJ51" s="9">
        <f t="shared" si="73"/>
        <v>0</v>
      </c>
      <c r="BK51" s="9">
        <f t="shared" si="74"/>
        <v>0</v>
      </c>
      <c r="BL51" s="9">
        <f t="shared" si="75"/>
        <v>0</v>
      </c>
      <c r="BM51" s="9">
        <f t="shared" si="76"/>
        <v>0</v>
      </c>
    </row>
    <row r="52" spans="1:65" x14ac:dyDescent="0.25">
      <c r="A52">
        <v>24</v>
      </c>
      <c r="B52" s="1">
        <f t="shared" si="77"/>
        <v>0</v>
      </c>
      <c r="C52" s="1">
        <f t="shared" si="77"/>
        <v>0</v>
      </c>
      <c r="D52" s="1">
        <f t="shared" si="77"/>
        <v>0</v>
      </c>
      <c r="E52" s="1">
        <f t="shared" si="77"/>
        <v>0</v>
      </c>
      <c r="F52" s="1">
        <f t="shared" si="77"/>
        <v>0</v>
      </c>
      <c r="G52" s="1">
        <f t="shared" si="77"/>
        <v>0</v>
      </c>
      <c r="H52" s="1">
        <f t="shared" si="77"/>
        <v>0</v>
      </c>
      <c r="I52" s="1">
        <f t="shared" si="77"/>
        <v>0</v>
      </c>
      <c r="J52" s="1">
        <f t="shared" si="77"/>
        <v>0</v>
      </c>
      <c r="L52">
        <v>24</v>
      </c>
      <c r="M52" s="9">
        <f t="shared" si="78"/>
        <v>0</v>
      </c>
      <c r="N52" s="9">
        <f t="shared" si="78"/>
        <v>0</v>
      </c>
      <c r="O52" s="9">
        <f t="shared" si="78"/>
        <v>0</v>
      </c>
      <c r="P52" s="9">
        <f t="shared" si="78"/>
        <v>0</v>
      </c>
      <c r="Q52" s="9">
        <f t="shared" si="78"/>
        <v>0</v>
      </c>
      <c r="R52" s="9">
        <f t="shared" si="78"/>
        <v>0</v>
      </c>
      <c r="S52" s="9">
        <f t="shared" si="78"/>
        <v>0</v>
      </c>
      <c r="T52" s="9">
        <f t="shared" si="78"/>
        <v>0</v>
      </c>
      <c r="U52" s="9">
        <f t="shared" si="78"/>
        <v>0</v>
      </c>
      <c r="W52">
        <v>24</v>
      </c>
      <c r="X52" s="9">
        <f t="shared" si="79"/>
        <v>0</v>
      </c>
      <c r="Y52" s="9">
        <f t="shared" si="79"/>
        <v>0</v>
      </c>
      <c r="Z52" s="9">
        <f t="shared" si="79"/>
        <v>0</v>
      </c>
      <c r="AA52" s="9">
        <f t="shared" si="79"/>
        <v>0</v>
      </c>
      <c r="AB52" s="9">
        <f t="shared" si="79"/>
        <v>0</v>
      </c>
      <c r="AC52" s="9">
        <f t="shared" si="79"/>
        <v>0</v>
      </c>
      <c r="AD52" s="9">
        <f t="shared" si="79"/>
        <v>0</v>
      </c>
      <c r="AE52" s="9">
        <f t="shared" si="79"/>
        <v>0</v>
      </c>
      <c r="AF52" s="9">
        <f t="shared" si="79"/>
        <v>0</v>
      </c>
      <c r="AH52">
        <v>24</v>
      </c>
      <c r="AI52" s="1">
        <f t="shared" si="80"/>
        <v>2.8488859999999998</v>
      </c>
      <c r="AJ52" s="1">
        <f t="shared" si="81"/>
        <v>1.481757</v>
      </c>
      <c r="AK52" s="1">
        <f t="shared" si="82"/>
        <v>0.90048099999999986</v>
      </c>
      <c r="AL52" s="1">
        <f t="shared" si="83"/>
        <v>0.90048099999999986</v>
      </c>
      <c r="AM52" s="1">
        <f t="shared" si="84"/>
        <v>2.2285620000000002</v>
      </c>
      <c r="AN52" s="1">
        <f t="shared" si="85"/>
        <v>1.481757</v>
      </c>
      <c r="AO52" s="1">
        <f t="shared" si="86"/>
        <v>2.8488859999999998</v>
      </c>
      <c r="AP52" s="1">
        <f t="shared" si="87"/>
        <v>2.8488859999999998</v>
      </c>
      <c r="AQ52" s="1">
        <f t="shared" si="88"/>
        <v>1.481757</v>
      </c>
      <c r="AS52">
        <v>24</v>
      </c>
      <c r="AT52" s="10">
        <f t="shared" si="89"/>
        <v>0.90685416921321771</v>
      </c>
      <c r="AU52" s="10">
        <f t="shared" si="61"/>
        <v>0.47167121226011494</v>
      </c>
      <c r="AV52" s="10">
        <f t="shared" si="62"/>
        <v>0.28664009340748886</v>
      </c>
      <c r="AW52" s="10">
        <f t="shared" si="63"/>
        <v>0.28664009340748886</v>
      </c>
      <c r="AX52" s="10">
        <f t="shared" si="64"/>
        <v>0.7093933351668501</v>
      </c>
      <c r="AY52" s="10">
        <f t="shared" si="65"/>
        <v>0.47167121226011494</v>
      </c>
      <c r="AZ52" s="10">
        <f t="shared" si="66"/>
        <v>0.90685416921321771</v>
      </c>
      <c r="BA52" s="10">
        <f t="shared" si="67"/>
        <v>0.90685416921321771</v>
      </c>
      <c r="BB52" s="10">
        <f t="shared" si="68"/>
        <v>0.47167121226011494</v>
      </c>
      <c r="BD52">
        <v>24</v>
      </c>
      <c r="BE52" s="9">
        <f t="shared" si="90"/>
        <v>0</v>
      </c>
      <c r="BF52" s="9">
        <f t="shared" si="69"/>
        <v>0</v>
      </c>
      <c r="BG52" s="9">
        <f t="shared" si="70"/>
        <v>0</v>
      </c>
      <c r="BH52" s="9">
        <f t="shared" si="71"/>
        <v>0</v>
      </c>
      <c r="BI52" s="9">
        <f t="shared" si="72"/>
        <v>0</v>
      </c>
      <c r="BJ52" s="9">
        <f t="shared" si="73"/>
        <v>0</v>
      </c>
      <c r="BK52" s="9">
        <f t="shared" si="74"/>
        <v>0</v>
      </c>
      <c r="BL52" s="9">
        <f t="shared" si="75"/>
        <v>0</v>
      </c>
      <c r="BM52" s="9">
        <f t="shared" si="76"/>
        <v>0</v>
      </c>
    </row>
    <row r="53" spans="1:65" x14ac:dyDescent="0.25">
      <c r="A53">
        <v>26</v>
      </c>
      <c r="B53" s="1">
        <f t="shared" si="77"/>
        <v>0</v>
      </c>
      <c r="C53" s="1">
        <f t="shared" si="77"/>
        <v>0</v>
      </c>
      <c r="D53" s="1">
        <f t="shared" si="77"/>
        <v>0</v>
      </c>
      <c r="E53" s="1">
        <f t="shared" si="77"/>
        <v>0</v>
      </c>
      <c r="F53" s="1">
        <f t="shared" si="77"/>
        <v>0</v>
      </c>
      <c r="G53" s="1">
        <f t="shared" si="77"/>
        <v>0</v>
      </c>
      <c r="H53" s="1">
        <f t="shared" si="77"/>
        <v>0</v>
      </c>
      <c r="I53" s="1">
        <f t="shared" si="77"/>
        <v>0</v>
      </c>
      <c r="J53" s="1">
        <f t="shared" si="77"/>
        <v>0</v>
      </c>
      <c r="L53">
        <v>26</v>
      </c>
      <c r="M53" s="9">
        <f t="shared" si="78"/>
        <v>0</v>
      </c>
      <c r="N53" s="9">
        <f t="shared" si="78"/>
        <v>0</v>
      </c>
      <c r="O53" s="9">
        <f t="shared" si="78"/>
        <v>0</v>
      </c>
      <c r="P53" s="9">
        <f t="shared" si="78"/>
        <v>0</v>
      </c>
      <c r="Q53" s="9">
        <f t="shared" si="78"/>
        <v>0</v>
      </c>
      <c r="R53" s="9">
        <f t="shared" si="78"/>
        <v>0</v>
      </c>
      <c r="S53" s="9">
        <f t="shared" si="78"/>
        <v>0</v>
      </c>
      <c r="T53" s="9">
        <f t="shared" si="78"/>
        <v>0</v>
      </c>
      <c r="U53" s="9">
        <f t="shared" si="78"/>
        <v>0</v>
      </c>
      <c r="W53">
        <v>26</v>
      </c>
      <c r="X53" s="9">
        <f t="shared" si="79"/>
        <v>0</v>
      </c>
      <c r="Y53" s="9">
        <f t="shared" si="79"/>
        <v>0</v>
      </c>
      <c r="Z53" s="9">
        <f t="shared" si="79"/>
        <v>0</v>
      </c>
      <c r="AA53" s="9">
        <f t="shared" si="79"/>
        <v>0</v>
      </c>
      <c r="AB53" s="9">
        <f t="shared" si="79"/>
        <v>0</v>
      </c>
      <c r="AC53" s="9">
        <f t="shared" si="79"/>
        <v>0</v>
      </c>
      <c r="AD53" s="9">
        <f t="shared" si="79"/>
        <v>0</v>
      </c>
      <c r="AE53" s="9">
        <f t="shared" si="79"/>
        <v>0</v>
      </c>
      <c r="AF53" s="9">
        <f t="shared" si="79"/>
        <v>0</v>
      </c>
      <c r="AH53">
        <v>26</v>
      </c>
      <c r="AI53" s="1">
        <f t="shared" si="80"/>
        <v>3.3304299999999998</v>
      </c>
      <c r="AJ53" s="1">
        <f t="shared" si="81"/>
        <v>1.6957070000000001</v>
      </c>
      <c r="AK53" s="1">
        <f t="shared" si="82"/>
        <v>1.0184850000000001</v>
      </c>
      <c r="AL53" s="1">
        <f t="shared" si="83"/>
        <v>1.0184850000000001</v>
      </c>
      <c r="AM53" s="1">
        <f t="shared" si="84"/>
        <v>2.5795379999999999</v>
      </c>
      <c r="AN53" s="1">
        <f t="shared" si="85"/>
        <v>1.6957070000000001</v>
      </c>
      <c r="AO53" s="1">
        <f t="shared" si="86"/>
        <v>3.3304299999999998</v>
      </c>
      <c r="AP53" s="1">
        <f t="shared" si="87"/>
        <v>3.3304299999999998</v>
      </c>
      <c r="AQ53" s="1">
        <f t="shared" si="88"/>
        <v>1.6957070000000001</v>
      </c>
      <c r="AS53">
        <v>26</v>
      </c>
      <c r="AT53" s="10">
        <f t="shared" si="89"/>
        <v>0.90331345757849946</v>
      </c>
      <c r="AU53" s="10">
        <f t="shared" si="61"/>
        <v>0.45992708245183495</v>
      </c>
      <c r="AV53" s="10">
        <f t="shared" si="62"/>
        <v>0.27624397055090127</v>
      </c>
      <c r="AW53" s="10">
        <f t="shared" si="63"/>
        <v>0.27624397055090127</v>
      </c>
      <c r="AX53" s="10">
        <f t="shared" si="64"/>
        <v>0.69964881103494969</v>
      </c>
      <c r="AY53" s="10">
        <f t="shared" si="65"/>
        <v>0.45992708245183495</v>
      </c>
      <c r="AZ53" s="10">
        <f t="shared" si="66"/>
        <v>0.90331345757849946</v>
      </c>
      <c r="BA53" s="10">
        <f t="shared" si="67"/>
        <v>0.90331345757849946</v>
      </c>
      <c r="BB53" s="10">
        <f t="shared" si="68"/>
        <v>0.45992708245183495</v>
      </c>
      <c r="BD53">
        <v>26</v>
      </c>
      <c r="BE53" s="9">
        <f t="shared" si="90"/>
        <v>0</v>
      </c>
      <c r="BF53" s="9">
        <f t="shared" si="69"/>
        <v>0</v>
      </c>
      <c r="BG53" s="9">
        <f t="shared" si="70"/>
        <v>0</v>
      </c>
      <c r="BH53" s="9">
        <f t="shared" si="71"/>
        <v>0</v>
      </c>
      <c r="BI53" s="9">
        <f t="shared" si="72"/>
        <v>0</v>
      </c>
      <c r="BJ53" s="9">
        <f t="shared" si="73"/>
        <v>0</v>
      </c>
      <c r="BK53" s="9">
        <f t="shared" si="74"/>
        <v>0</v>
      </c>
      <c r="BL53" s="9">
        <f t="shared" si="75"/>
        <v>0</v>
      </c>
      <c r="BM53" s="9">
        <f t="shared" si="76"/>
        <v>0</v>
      </c>
    </row>
    <row r="54" spans="1:65" x14ac:dyDescent="0.25">
      <c r="A54">
        <v>28</v>
      </c>
      <c r="B54" s="1">
        <f t="shared" si="77"/>
        <v>0</v>
      </c>
      <c r="C54" s="1">
        <f t="shared" si="77"/>
        <v>0</v>
      </c>
      <c r="D54" s="1">
        <f t="shared" si="77"/>
        <v>0</v>
      </c>
      <c r="E54" s="1">
        <f t="shared" si="77"/>
        <v>0</v>
      </c>
      <c r="F54" s="1">
        <f t="shared" si="77"/>
        <v>0</v>
      </c>
      <c r="G54" s="1">
        <f t="shared" si="77"/>
        <v>0</v>
      </c>
      <c r="H54" s="1">
        <f t="shared" si="77"/>
        <v>0</v>
      </c>
      <c r="I54" s="1">
        <f t="shared" si="77"/>
        <v>0</v>
      </c>
      <c r="J54" s="1">
        <f t="shared" si="77"/>
        <v>0</v>
      </c>
      <c r="L54">
        <v>28</v>
      </c>
      <c r="M54" s="9">
        <f t="shared" si="78"/>
        <v>0</v>
      </c>
      <c r="N54" s="9">
        <f t="shared" si="78"/>
        <v>0</v>
      </c>
      <c r="O54" s="9">
        <f t="shared" si="78"/>
        <v>0</v>
      </c>
      <c r="P54" s="9">
        <f t="shared" si="78"/>
        <v>0</v>
      </c>
      <c r="Q54" s="9">
        <f t="shared" si="78"/>
        <v>0</v>
      </c>
      <c r="R54" s="9">
        <f t="shared" si="78"/>
        <v>0</v>
      </c>
      <c r="S54" s="9">
        <f t="shared" si="78"/>
        <v>0</v>
      </c>
      <c r="T54" s="9">
        <f t="shared" si="78"/>
        <v>0</v>
      </c>
      <c r="U54" s="9">
        <f t="shared" si="78"/>
        <v>0</v>
      </c>
      <c r="W54">
        <v>28</v>
      </c>
      <c r="X54" s="9">
        <f t="shared" si="79"/>
        <v>0</v>
      </c>
      <c r="Y54" s="9">
        <f t="shared" si="79"/>
        <v>0</v>
      </c>
      <c r="Z54" s="9">
        <f t="shared" si="79"/>
        <v>0</v>
      </c>
      <c r="AA54" s="9">
        <f t="shared" si="79"/>
        <v>0</v>
      </c>
      <c r="AB54" s="9">
        <f t="shared" si="79"/>
        <v>0</v>
      </c>
      <c r="AC54" s="9">
        <f t="shared" si="79"/>
        <v>0</v>
      </c>
      <c r="AD54" s="9">
        <f t="shared" si="79"/>
        <v>0</v>
      </c>
      <c r="AE54" s="9">
        <f t="shared" si="79"/>
        <v>0</v>
      </c>
      <c r="AF54" s="9">
        <f t="shared" si="79"/>
        <v>0</v>
      </c>
      <c r="AH54">
        <v>28</v>
      </c>
      <c r="AI54" s="1">
        <f t="shared" si="80"/>
        <v>3.849494</v>
      </c>
      <c r="AJ54" s="1">
        <f t="shared" si="81"/>
        <v>1.9233449999999999</v>
      </c>
      <c r="AK54" s="1">
        <f t="shared" si="82"/>
        <v>1.1434570000000002</v>
      </c>
      <c r="AL54" s="1">
        <f t="shared" si="83"/>
        <v>1.1434570000000002</v>
      </c>
      <c r="AM54" s="1">
        <f t="shared" si="84"/>
        <v>2.9558740000000001</v>
      </c>
      <c r="AN54" s="1">
        <f t="shared" si="85"/>
        <v>1.9233449999999999</v>
      </c>
      <c r="AO54" s="1">
        <f t="shared" si="86"/>
        <v>3.849494</v>
      </c>
      <c r="AP54" s="1">
        <f t="shared" si="87"/>
        <v>3.849494</v>
      </c>
      <c r="AQ54" s="1">
        <f t="shared" si="88"/>
        <v>1.9233449999999999</v>
      </c>
      <c r="AS54">
        <v>28</v>
      </c>
      <c r="AT54" s="10">
        <f t="shared" si="89"/>
        <v>0.90026932114980218</v>
      </c>
      <c r="AU54" s="10">
        <f t="shared" si="61"/>
        <v>0.44980677914730249</v>
      </c>
      <c r="AV54" s="10">
        <f t="shared" si="62"/>
        <v>0.26741677143904874</v>
      </c>
      <c r="AW54" s="10">
        <f t="shared" si="63"/>
        <v>0.26741677143904874</v>
      </c>
      <c r="AX54" s="10">
        <f t="shared" si="64"/>
        <v>0.69128116042896814</v>
      </c>
      <c r="AY54" s="10">
        <f t="shared" si="65"/>
        <v>0.44980677914730249</v>
      </c>
      <c r="AZ54" s="10">
        <f t="shared" si="66"/>
        <v>0.90026932114980218</v>
      </c>
      <c r="BA54" s="10">
        <f t="shared" si="67"/>
        <v>0.90026932114980218</v>
      </c>
      <c r="BB54" s="10">
        <f t="shared" si="68"/>
        <v>0.44980677914730249</v>
      </c>
      <c r="BD54">
        <v>28</v>
      </c>
      <c r="BE54" s="9">
        <f t="shared" si="90"/>
        <v>0</v>
      </c>
      <c r="BF54" s="9">
        <f t="shared" si="69"/>
        <v>0</v>
      </c>
      <c r="BG54" s="9">
        <f t="shared" si="70"/>
        <v>0</v>
      </c>
      <c r="BH54" s="9">
        <f t="shared" si="71"/>
        <v>0</v>
      </c>
      <c r="BI54" s="9">
        <f t="shared" si="72"/>
        <v>0</v>
      </c>
      <c r="BJ54" s="9">
        <f t="shared" si="73"/>
        <v>0</v>
      </c>
      <c r="BK54" s="9">
        <f t="shared" si="74"/>
        <v>0</v>
      </c>
      <c r="BL54" s="9">
        <f t="shared" si="75"/>
        <v>0</v>
      </c>
      <c r="BM54" s="9">
        <f t="shared" si="76"/>
        <v>0</v>
      </c>
    </row>
    <row r="55" spans="1:65" x14ac:dyDescent="0.25">
      <c r="A55" t="s">
        <v>7</v>
      </c>
      <c r="B55" s="1">
        <f t="shared" si="77"/>
        <v>0</v>
      </c>
      <c r="C55" s="1">
        <f t="shared" si="77"/>
        <v>0</v>
      </c>
      <c r="D55" s="1">
        <f t="shared" si="77"/>
        <v>0</v>
      </c>
      <c r="E55" s="1">
        <f t="shared" si="77"/>
        <v>0</v>
      </c>
      <c r="F55" s="1">
        <f t="shared" si="77"/>
        <v>0</v>
      </c>
      <c r="G55" s="1">
        <f t="shared" si="77"/>
        <v>0</v>
      </c>
      <c r="H55" s="1">
        <f t="shared" si="77"/>
        <v>0</v>
      </c>
      <c r="I55" s="1">
        <f t="shared" si="77"/>
        <v>0</v>
      </c>
      <c r="J55" s="1">
        <f t="shared" si="77"/>
        <v>0</v>
      </c>
      <c r="L55">
        <v>30</v>
      </c>
      <c r="M55" s="9">
        <f t="shared" si="78"/>
        <v>0</v>
      </c>
      <c r="N55" s="9">
        <f t="shared" si="78"/>
        <v>0</v>
      </c>
      <c r="O55" s="9">
        <f t="shared" si="78"/>
        <v>0</v>
      </c>
      <c r="P55" s="9">
        <f t="shared" si="78"/>
        <v>0</v>
      </c>
      <c r="Q55" s="9">
        <f t="shared" si="78"/>
        <v>0</v>
      </c>
      <c r="R55" s="9">
        <f t="shared" si="78"/>
        <v>0</v>
      </c>
      <c r="S55" s="9">
        <f t="shared" si="78"/>
        <v>0</v>
      </c>
      <c r="T55" s="9">
        <f t="shared" si="78"/>
        <v>0</v>
      </c>
      <c r="U55" s="9">
        <f t="shared" si="78"/>
        <v>0</v>
      </c>
      <c r="W55">
        <v>30</v>
      </c>
      <c r="X55" s="9">
        <f t="shared" si="79"/>
        <v>0</v>
      </c>
      <c r="Y55" s="9">
        <f t="shared" si="79"/>
        <v>0</v>
      </c>
      <c r="Z55" s="9">
        <f t="shared" si="79"/>
        <v>0</v>
      </c>
      <c r="AA55" s="9">
        <f t="shared" si="79"/>
        <v>0</v>
      </c>
      <c r="AB55" s="9">
        <f t="shared" si="79"/>
        <v>0</v>
      </c>
      <c r="AC55" s="9">
        <f t="shared" si="79"/>
        <v>0</v>
      </c>
      <c r="AD55" s="9">
        <f t="shared" si="79"/>
        <v>0</v>
      </c>
      <c r="AE55" s="9">
        <f t="shared" si="79"/>
        <v>0</v>
      </c>
      <c r="AF55" s="9">
        <f t="shared" si="79"/>
        <v>0</v>
      </c>
      <c r="AH55">
        <v>30</v>
      </c>
      <c r="AI55" s="1">
        <f t="shared" si="80"/>
        <v>4.4060779999999999</v>
      </c>
      <c r="AJ55" s="1">
        <f t="shared" si="81"/>
        <v>2.1646710000000002</v>
      </c>
      <c r="AK55" s="1">
        <f t="shared" si="82"/>
        <v>1.2753970000000001</v>
      </c>
      <c r="AL55" s="1">
        <f t="shared" si="83"/>
        <v>1.2753970000000001</v>
      </c>
      <c r="AM55" s="1">
        <f t="shared" si="84"/>
        <v>3.3575699999999999</v>
      </c>
      <c r="AN55" s="1">
        <f t="shared" si="85"/>
        <v>2.1646710000000002</v>
      </c>
      <c r="AO55" s="1">
        <f t="shared" si="86"/>
        <v>4.4060779999999999</v>
      </c>
      <c r="AP55" s="1">
        <f t="shared" si="87"/>
        <v>4.4060779999999999</v>
      </c>
      <c r="AQ55" s="1">
        <f t="shared" si="88"/>
        <v>2.1646710000000002</v>
      </c>
      <c r="AS55">
        <v>30</v>
      </c>
      <c r="AT55" s="10">
        <f t="shared" si="89"/>
        <v>0.89762416982438986</v>
      </c>
      <c r="AU55" s="10">
        <f t="shared" si="61"/>
        <v>0.4409955995599561</v>
      </c>
      <c r="AV55" s="10">
        <f t="shared" si="62"/>
        <v>0.25982907550014267</v>
      </c>
      <c r="AW55" s="10">
        <f t="shared" si="63"/>
        <v>0.25982907550014267</v>
      </c>
      <c r="AX55" s="10">
        <f t="shared" si="64"/>
        <v>0.68401784622906736</v>
      </c>
      <c r="AY55" s="10">
        <f t="shared" si="65"/>
        <v>0.4409955995599561</v>
      </c>
      <c r="AZ55" s="10">
        <f t="shared" si="66"/>
        <v>0.89762416982438986</v>
      </c>
      <c r="BA55" s="10">
        <f t="shared" si="67"/>
        <v>0.89762416982438986</v>
      </c>
      <c r="BB55" s="10">
        <f t="shared" si="68"/>
        <v>0.4409955995599561</v>
      </c>
      <c r="BD55">
        <v>30</v>
      </c>
      <c r="BE55" s="9">
        <f t="shared" si="90"/>
        <v>0</v>
      </c>
      <c r="BF55" s="9">
        <f t="shared" si="69"/>
        <v>0</v>
      </c>
      <c r="BG55" s="9">
        <f t="shared" si="70"/>
        <v>0</v>
      </c>
      <c r="BH55" s="9">
        <f t="shared" si="71"/>
        <v>0</v>
      </c>
      <c r="BI55" s="9">
        <f t="shared" si="72"/>
        <v>0</v>
      </c>
      <c r="BJ55" s="9">
        <f t="shared" si="73"/>
        <v>0</v>
      </c>
      <c r="BK55" s="9">
        <f t="shared" si="74"/>
        <v>0</v>
      </c>
      <c r="BL55" s="9">
        <f t="shared" si="75"/>
        <v>0</v>
      </c>
      <c r="BM55" s="9">
        <f t="shared" si="76"/>
        <v>0</v>
      </c>
    </row>
    <row r="57" spans="1:65" x14ac:dyDescent="0.25">
      <c r="M57" t="s">
        <v>32</v>
      </c>
      <c r="T57" t="s">
        <v>33</v>
      </c>
      <c r="U57">
        <f>SUM(M41:U55)</f>
        <v>0</v>
      </c>
      <c r="AF57">
        <f>SUM(X41:AF55)</f>
        <v>0</v>
      </c>
      <c r="AQ57">
        <f>SUM(AI41:AQ55)</f>
        <v>150.86063499999995</v>
      </c>
      <c r="BB57">
        <f>SUM(AT41:BB55)</f>
        <v>105.27131033055851</v>
      </c>
      <c r="BM57">
        <f>SUM(BE41:BM55)</f>
        <v>0</v>
      </c>
    </row>
    <row r="58" spans="1:65" x14ac:dyDescent="0.25">
      <c r="M58" t="e">
        <f>SUMPRODUCT(M41:U55,X41:AF55)/U57</f>
        <v>#DIV/0!</v>
      </c>
    </row>
  </sheetData>
  <sheetProtection algorithmName="SHA-512" hashValue="Z3cwZWgiFPhKdmaZer3sRLSAguickg6Tv1u1crvyHfhmmcsJASfvbKjN69Hy789cVZUVFC8I3vsVgbHLz1a0mg==" saltValue="PWvtuTcav2xJpY2MZ6sA4Q==" spinCount="100000" sheet="1" objects="1" scenario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6BFA02-243F-4A61-AACA-860F2FF9691E}">
  <dimension ref="A1:BM57"/>
  <sheetViews>
    <sheetView topLeftCell="J1" workbookViewId="0">
      <selection activeCell="L9" sqref="L9"/>
    </sheetView>
  </sheetViews>
  <sheetFormatPr defaultRowHeight="15" x14ac:dyDescent="0.25"/>
  <cols>
    <col min="3" max="3" width="10.5703125" customWidth="1"/>
    <col min="4" max="4" width="11.28515625" customWidth="1"/>
    <col min="7" max="7" width="9.5703125" customWidth="1"/>
    <col min="9" max="9" width="9.7109375" customWidth="1"/>
    <col min="10" max="10" width="8.85546875" customWidth="1"/>
    <col min="13" max="13" width="11.5703125" bestFit="1" customWidth="1"/>
    <col min="14" max="14" width="13.5703125" customWidth="1"/>
    <col min="15" max="15" width="11.28515625" customWidth="1"/>
    <col min="16" max="19" width="10.5703125" bestFit="1" customWidth="1"/>
    <col min="20" max="20" width="17" customWidth="1"/>
    <col min="21" max="21" width="12.28515625" customWidth="1"/>
    <col min="24" max="24" width="9.5703125" bestFit="1" customWidth="1"/>
    <col min="25" max="25" width="13.5703125" customWidth="1"/>
    <col min="26" max="26" width="11.28515625" customWidth="1"/>
    <col min="27" max="30" width="9.5703125" bestFit="1" customWidth="1"/>
    <col min="31" max="31" width="17" customWidth="1"/>
    <col min="32" max="32" width="12.28515625" customWidth="1"/>
    <col min="36" max="36" width="10.140625" customWidth="1"/>
    <col min="40" max="40" width="9.5703125" customWidth="1"/>
    <col min="42" max="42" width="8.7109375" customWidth="1"/>
    <col min="43" max="43" width="8.85546875" customWidth="1"/>
  </cols>
  <sheetData>
    <row r="1" spans="1:65" x14ac:dyDescent="0.25">
      <c r="A1" t="s">
        <v>36</v>
      </c>
    </row>
    <row r="3" spans="1:65" x14ac:dyDescent="0.25">
      <c r="A3" s="2" t="s">
        <v>8</v>
      </c>
      <c r="B3" s="2"/>
      <c r="C3" s="2"/>
      <c r="D3" s="2"/>
      <c r="E3" s="2"/>
      <c r="F3" s="2"/>
      <c r="G3" s="2"/>
      <c r="H3" s="2"/>
      <c r="I3" s="2"/>
      <c r="J3" s="2"/>
      <c r="L3" t="s">
        <v>13</v>
      </c>
      <c r="W3" t="s">
        <v>14</v>
      </c>
      <c r="AH3" t="s">
        <v>19</v>
      </c>
      <c r="AI3" t="s">
        <v>20</v>
      </c>
      <c r="AS3" t="s">
        <v>21</v>
      </c>
      <c r="BD3" t="s">
        <v>18</v>
      </c>
    </row>
    <row r="4" spans="1:65" ht="30" x14ac:dyDescent="0.25">
      <c r="A4" s="4" t="s">
        <v>0</v>
      </c>
      <c r="B4" s="8" t="s">
        <v>5</v>
      </c>
      <c r="C4" s="8" t="s">
        <v>23</v>
      </c>
      <c r="D4" s="8" t="s">
        <v>1</v>
      </c>
      <c r="E4" s="8" t="s">
        <v>2</v>
      </c>
      <c r="F4" s="8" t="s">
        <v>3</v>
      </c>
      <c r="G4" s="8" t="s">
        <v>4</v>
      </c>
      <c r="H4" s="8" t="s">
        <v>6</v>
      </c>
      <c r="I4" s="8" t="s">
        <v>11</v>
      </c>
      <c r="J4" s="8" t="s">
        <v>12</v>
      </c>
      <c r="L4" s="2" t="s">
        <v>0</v>
      </c>
      <c r="M4" s="8" t="s">
        <v>5</v>
      </c>
      <c r="N4" s="8" t="s">
        <v>23</v>
      </c>
      <c r="O4" s="8" t="s">
        <v>1</v>
      </c>
      <c r="P4" s="8" t="s">
        <v>2</v>
      </c>
      <c r="Q4" s="8" t="s">
        <v>3</v>
      </c>
      <c r="R4" s="8" t="s">
        <v>4</v>
      </c>
      <c r="S4" s="8" t="s">
        <v>6</v>
      </c>
      <c r="T4" s="8" t="s">
        <v>11</v>
      </c>
      <c r="U4" s="8" t="s">
        <v>12</v>
      </c>
      <c r="W4" t="s">
        <v>0</v>
      </c>
      <c r="X4" s="8" t="s">
        <v>5</v>
      </c>
      <c r="Y4" s="8" t="s">
        <v>23</v>
      </c>
      <c r="Z4" s="8" t="s">
        <v>1</v>
      </c>
      <c r="AA4" s="8" t="s">
        <v>2</v>
      </c>
      <c r="AB4" s="8" t="s">
        <v>3</v>
      </c>
      <c r="AC4" s="8" t="s">
        <v>4</v>
      </c>
      <c r="AD4" s="8" t="s">
        <v>6</v>
      </c>
      <c r="AE4" s="8" t="s">
        <v>11</v>
      </c>
      <c r="AF4" s="8" t="s">
        <v>12</v>
      </c>
      <c r="AH4" t="s">
        <v>0</v>
      </c>
      <c r="AI4" s="8" t="s">
        <v>5</v>
      </c>
      <c r="AJ4" s="8" t="s">
        <v>23</v>
      </c>
      <c r="AK4" s="8" t="s">
        <v>1</v>
      </c>
      <c r="AL4" s="8" t="s">
        <v>2</v>
      </c>
      <c r="AM4" s="8" t="s">
        <v>3</v>
      </c>
      <c r="AN4" s="8" t="s">
        <v>4</v>
      </c>
      <c r="AO4" s="8" t="s">
        <v>6</v>
      </c>
      <c r="AP4" s="8" t="s">
        <v>11</v>
      </c>
      <c r="AQ4" s="8" t="s">
        <v>12</v>
      </c>
      <c r="AS4" t="s">
        <v>0</v>
      </c>
      <c r="AT4" s="8" t="s">
        <v>5</v>
      </c>
      <c r="AU4" s="8" t="s">
        <v>23</v>
      </c>
      <c r="AV4" s="8" t="s">
        <v>1</v>
      </c>
      <c r="AW4" s="8" t="s">
        <v>2</v>
      </c>
      <c r="AX4" s="8" t="s">
        <v>3</v>
      </c>
      <c r="AY4" s="8" t="s">
        <v>4</v>
      </c>
      <c r="AZ4" s="8" t="s">
        <v>6</v>
      </c>
      <c r="BA4" s="8" t="s">
        <v>11</v>
      </c>
      <c r="BB4" s="8" t="s">
        <v>12</v>
      </c>
      <c r="BD4" t="s">
        <v>0</v>
      </c>
      <c r="BE4" s="8" t="s">
        <v>5</v>
      </c>
      <c r="BF4" s="8" t="s">
        <v>23</v>
      </c>
      <c r="BG4" s="8" t="s">
        <v>1</v>
      </c>
      <c r="BH4" s="8" t="s">
        <v>2</v>
      </c>
      <c r="BI4" s="8" t="s">
        <v>3</v>
      </c>
      <c r="BJ4" s="8" t="s">
        <v>4</v>
      </c>
      <c r="BK4" s="8" t="s">
        <v>6</v>
      </c>
      <c r="BL4" s="8" t="s">
        <v>11</v>
      </c>
      <c r="BM4" s="8" t="s">
        <v>12</v>
      </c>
    </row>
    <row r="5" spans="1:65" x14ac:dyDescent="0.25">
      <c r="A5" s="4">
        <v>2</v>
      </c>
      <c r="B5" s="36">
        <f>'CRUISE DATA'!B5</f>
        <v>0</v>
      </c>
      <c r="C5" s="36">
        <f>'CRUISE DATA'!C5</f>
        <v>0</v>
      </c>
      <c r="D5" s="36">
        <f>'CRUISE DATA'!D5</f>
        <v>0</v>
      </c>
      <c r="E5" s="36">
        <f>'CRUISE DATA'!E5</f>
        <v>0</v>
      </c>
      <c r="F5" s="36">
        <f>'CRUISE DATA'!F5</f>
        <v>0</v>
      </c>
      <c r="G5" s="36">
        <f>'CRUISE DATA'!G5</f>
        <v>0</v>
      </c>
      <c r="H5" s="36">
        <f>'CRUISE DATA'!H5</f>
        <v>0</v>
      </c>
      <c r="I5" s="36">
        <f>'CRUISE DATA'!I5</f>
        <v>0</v>
      </c>
      <c r="J5" s="36">
        <f>'CRUISE DATA'!J5</f>
        <v>0</v>
      </c>
      <c r="L5" s="2">
        <v>2</v>
      </c>
      <c r="M5" s="5">
        <f>B5*(1/CRUISE_INFO!$B$2/CRUISE_INFO!$B$4)</f>
        <v>0</v>
      </c>
      <c r="N5" s="5">
        <f>C5*(1/CRUISE_INFO!$B$2/CRUISE_INFO!$B$4)</f>
        <v>0</v>
      </c>
      <c r="O5" s="5">
        <f>D5*(1/CRUISE_INFO!$B$2/CRUISE_INFO!$B$4)</f>
        <v>0</v>
      </c>
      <c r="P5" s="5">
        <f>E5*(1/CRUISE_INFO!$B$2/CRUISE_INFO!$B$4)</f>
        <v>0</v>
      </c>
      <c r="Q5" s="5">
        <f>F5*(1/CRUISE_INFO!$B$2/CRUISE_INFO!$B$4)</f>
        <v>0</v>
      </c>
      <c r="R5" s="5">
        <f>G5*(1/CRUISE_INFO!$B$2/CRUISE_INFO!$B$4)</f>
        <v>0</v>
      </c>
      <c r="S5" s="5">
        <f>H5*(1/CRUISE_INFO!$B$2/CRUISE_INFO!$B$4)</f>
        <v>0</v>
      </c>
      <c r="T5" s="5">
        <f>I5*(1/CRUISE_INFO!$B$2/CRUISE_INFO!$B$4)</f>
        <v>0</v>
      </c>
      <c r="U5" s="5">
        <f>J5*(1/CRUISE_INFO!$B$2/CRUISE_INFO!$B$4)</f>
        <v>0</v>
      </c>
      <c r="W5">
        <v>2</v>
      </c>
      <c r="X5" s="5">
        <f>(0.005454*$W5^2)*M5</f>
        <v>0</v>
      </c>
      <c r="Y5" s="5">
        <f t="shared" ref="Y5:AF5" si="0">(0.005454*$W5^2)*N5</f>
        <v>0</v>
      </c>
      <c r="Z5" s="5">
        <f t="shared" si="0"/>
        <v>0</v>
      </c>
      <c r="AA5" s="5">
        <f t="shared" si="0"/>
        <v>0</v>
      </c>
      <c r="AB5" s="5">
        <f t="shared" si="0"/>
        <v>0</v>
      </c>
      <c r="AC5" s="5">
        <f t="shared" si="0"/>
        <v>0</v>
      </c>
      <c r="AD5" s="5">
        <f t="shared" si="0"/>
        <v>0</v>
      </c>
      <c r="AE5" s="5">
        <f t="shared" si="0"/>
        <v>0</v>
      </c>
      <c r="AF5" s="5">
        <f t="shared" si="0"/>
        <v>0</v>
      </c>
      <c r="AH5">
        <v>2</v>
      </c>
      <c r="AI5" s="1">
        <f>(-0.03082+0.06272*AH5+0.0469*AH5^2)/10</f>
        <v>2.8221999999999997E-2</v>
      </c>
      <c r="AJ5" s="1">
        <f t="shared" ref="AJ5:AJ19" si="1">(-0.17979+0.21425*AH5+0.01711*AH5^2)/10</f>
        <v>3.1715E-2</v>
      </c>
      <c r="AK5" s="1">
        <f>(0.27937+0.15452*AH5+0.00871*AH5^2)/10</f>
        <v>6.2324999999999998E-2</v>
      </c>
      <c r="AL5" s="1">
        <f>(0.27937+0.15452*AH5+0.00871*AH5^2)/10</f>
        <v>6.2324999999999998E-2</v>
      </c>
      <c r="AM5" s="1">
        <f>(-0.0507+0.16988*AH5+0.0317*AH5^2)/10</f>
        <v>4.1585999999999998E-2</v>
      </c>
      <c r="AN5" s="1">
        <f>(-0.17979+0.21425*AH5+0.01711*AH5^2)/10</f>
        <v>3.1715E-2</v>
      </c>
      <c r="AO5" s="1">
        <f>(-0.03082+0.06272*AH5+0.0469*AH5^2)/10</f>
        <v>2.8221999999999997E-2</v>
      </c>
      <c r="AP5" s="1">
        <f>(-0.03082+0.06272*AH5+0.0469*AH5^2)/10</f>
        <v>2.8221999999999997E-2</v>
      </c>
      <c r="AQ5" s="1">
        <f>(-0.17979+0.21425*AH5+0.01711*AH5^2)/10</f>
        <v>3.1715E-2</v>
      </c>
      <c r="AS5">
        <v>2</v>
      </c>
      <c r="AT5" s="10">
        <f>1/(0.005454*$AS5^2)*AI5</f>
        <v>1.2936376971030437</v>
      </c>
      <c r="AU5" s="10">
        <f t="shared" ref="AU5:BB19" si="2">1/(0.005454*$AS5^2)*AJ5</f>
        <v>1.4537495416208288</v>
      </c>
      <c r="AV5" s="10">
        <f t="shared" si="2"/>
        <v>2.8568481848184821</v>
      </c>
      <c r="AW5" s="10">
        <f t="shared" si="2"/>
        <v>2.8568481848184821</v>
      </c>
      <c r="AX5" s="10">
        <f t="shared" si="2"/>
        <v>1.9062156215621562</v>
      </c>
      <c r="AY5" s="10">
        <f t="shared" si="2"/>
        <v>1.4537495416208288</v>
      </c>
      <c r="AZ5" s="10">
        <f t="shared" si="2"/>
        <v>1.2936376971030437</v>
      </c>
      <c r="BA5" s="10">
        <f t="shared" si="2"/>
        <v>1.2936376971030437</v>
      </c>
      <c r="BB5" s="10">
        <f t="shared" si="2"/>
        <v>1.4537495416208288</v>
      </c>
      <c r="BD5">
        <v>2</v>
      </c>
      <c r="BE5" s="5">
        <f>AT5*X5</f>
        <v>0</v>
      </c>
      <c r="BF5" s="5">
        <f t="shared" ref="BF5:BM19" si="3">AU5*Y5</f>
        <v>0</v>
      </c>
      <c r="BG5" s="5">
        <f t="shared" si="3"/>
        <v>0</v>
      </c>
      <c r="BH5" s="5">
        <f t="shared" si="3"/>
        <v>0</v>
      </c>
      <c r="BI5" s="5">
        <f t="shared" si="3"/>
        <v>0</v>
      </c>
      <c r="BJ5" s="5">
        <f t="shared" si="3"/>
        <v>0</v>
      </c>
      <c r="BK5" s="5">
        <f t="shared" si="3"/>
        <v>0</v>
      </c>
      <c r="BL5" s="5">
        <f t="shared" si="3"/>
        <v>0</v>
      </c>
      <c r="BM5" s="5">
        <f t="shared" si="3"/>
        <v>0</v>
      </c>
    </row>
    <row r="6" spans="1:65" x14ac:dyDescent="0.25">
      <c r="A6" s="4">
        <v>4</v>
      </c>
      <c r="B6" s="36">
        <f>'CRUISE DATA'!B6</f>
        <v>0</v>
      </c>
      <c r="C6" s="36">
        <f>'CRUISE DATA'!C6</f>
        <v>0</v>
      </c>
      <c r="D6" s="36">
        <f>'CRUISE DATA'!D6</f>
        <v>0</v>
      </c>
      <c r="E6" s="36">
        <f>'CRUISE DATA'!E6</f>
        <v>0</v>
      </c>
      <c r="F6" s="36">
        <f>'CRUISE DATA'!F6</f>
        <v>0</v>
      </c>
      <c r="G6" s="36">
        <f>'CRUISE DATA'!G6</f>
        <v>0</v>
      </c>
      <c r="H6" s="36">
        <f>'CRUISE DATA'!H6</f>
        <v>0</v>
      </c>
      <c r="I6" s="36">
        <f>'CRUISE DATA'!I6</f>
        <v>0</v>
      </c>
      <c r="J6" s="36">
        <f>'CRUISE DATA'!J6</f>
        <v>0</v>
      </c>
      <c r="L6" s="2">
        <v>4</v>
      </c>
      <c r="M6" s="5">
        <f>B6*(1/CRUISE_INFO!$B$2/CRUISE_INFO!$B$4)</f>
        <v>0</v>
      </c>
      <c r="N6" s="5">
        <f>C6*(1/CRUISE_INFO!$B$2/CRUISE_INFO!$B$4)</f>
        <v>0</v>
      </c>
      <c r="O6" s="5">
        <f>D6*(1/CRUISE_INFO!$B$2/CRUISE_INFO!$B$4)</f>
        <v>0</v>
      </c>
      <c r="P6" s="5">
        <f>E6*(1/CRUISE_INFO!$B$2/CRUISE_INFO!$B$4)</f>
        <v>0</v>
      </c>
      <c r="Q6" s="5">
        <f>F6*(1/CRUISE_INFO!$B$2/CRUISE_INFO!$B$4)</f>
        <v>0</v>
      </c>
      <c r="R6" s="5">
        <f>G6*(1/CRUISE_INFO!$B$2/CRUISE_INFO!$B$4)</f>
        <v>0</v>
      </c>
      <c r="S6" s="5">
        <f>H6*(1/CRUISE_INFO!$B$2/CRUISE_INFO!$B$4)</f>
        <v>0</v>
      </c>
      <c r="T6" s="5">
        <f>I6*(1/CRUISE_INFO!$B$2/CRUISE_INFO!$B$4)</f>
        <v>0</v>
      </c>
      <c r="U6" s="5">
        <f>J6*(1/CRUISE_INFO!$B$2/CRUISE_INFO!$B$4)</f>
        <v>0</v>
      </c>
      <c r="W6">
        <v>4</v>
      </c>
      <c r="X6" s="5">
        <f t="shared" ref="X6:X19" si="4">(0.005454*$W6^2)*M6</f>
        <v>0</v>
      </c>
      <c r="Y6" s="5">
        <f t="shared" ref="Y6:Y19" si="5">(0.005454*$W6^2)*N6</f>
        <v>0</v>
      </c>
      <c r="Z6" s="5">
        <f t="shared" ref="Z6:Z19" si="6">(0.005454*$W6^2)*O6</f>
        <v>0</v>
      </c>
      <c r="AA6" s="5">
        <f t="shared" ref="AA6:AA19" si="7">(0.005454*$W6^2)*P6</f>
        <v>0</v>
      </c>
      <c r="AB6" s="5">
        <f t="shared" ref="AB6:AB19" si="8">(0.005454*$W6^2)*Q6</f>
        <v>0</v>
      </c>
      <c r="AC6" s="5">
        <f t="shared" ref="AC6:AC19" si="9">(0.005454*$W6^2)*R6</f>
        <v>0</v>
      </c>
      <c r="AD6" s="5">
        <f t="shared" ref="AD6:AD19" si="10">(0.005454*$W6^2)*S6</f>
        <v>0</v>
      </c>
      <c r="AE6" s="5">
        <f t="shared" ref="AE6:AE19" si="11">(0.005454*$W6^2)*T6</f>
        <v>0</v>
      </c>
      <c r="AF6" s="5">
        <f t="shared" ref="AF6:AF19" si="12">(0.005454*$W6^2)*U6</f>
        <v>0</v>
      </c>
      <c r="AH6">
        <v>4</v>
      </c>
      <c r="AI6" s="1">
        <f t="shared" ref="AI6:AI19" si="13">(-0.03082+0.06272*AH6+0.0469*AH6^2)/10</f>
        <v>9.7045999999999993E-2</v>
      </c>
      <c r="AJ6" s="1">
        <f t="shared" si="1"/>
        <v>9.5097000000000001E-2</v>
      </c>
      <c r="AK6" s="1">
        <f t="shared" ref="AK6:AK19" si="14">(0.27937+0.15452*AH6+0.00871*AH6^2)/10</f>
        <v>0.103681</v>
      </c>
      <c r="AL6" s="1">
        <f t="shared" ref="AL6:AL19" si="15">(0.27937+0.15452*AH6+0.00871*AH6^2)/10</f>
        <v>0.103681</v>
      </c>
      <c r="AM6" s="1">
        <f t="shared" ref="AM6:AM19" si="16">(-0.0507+0.16988*AH6+0.0317*AH6^2)/10</f>
        <v>0.11360200000000001</v>
      </c>
      <c r="AN6" s="1">
        <f t="shared" ref="AN6:AN19" si="17">(-0.17979+0.21425*AH6+0.01711*AH6^2)/10</f>
        <v>9.5097000000000001E-2</v>
      </c>
      <c r="AO6" s="1">
        <f t="shared" ref="AO6:AO19" si="18">(-0.03082+0.06272*AH6+0.0469*AH6^2)/10</f>
        <v>9.7045999999999993E-2</v>
      </c>
      <c r="AP6" s="1">
        <f t="shared" ref="AP6:AP19" si="19">(-0.03082+0.06272*AH6+0.0469*AH6^2)/10</f>
        <v>9.7045999999999993E-2</v>
      </c>
      <c r="AQ6" s="1">
        <f t="shared" ref="AQ6:AQ19" si="20">(-0.17979+0.21425*AH6+0.01711*AH6^2)/10</f>
        <v>9.5097000000000001E-2</v>
      </c>
      <c r="AS6">
        <v>4</v>
      </c>
      <c r="AT6" s="10">
        <f t="shared" ref="AT6:AT19" si="21">1/(0.005454*$AS6^2)*AI6</f>
        <v>1.1120966263292995</v>
      </c>
      <c r="AU6" s="10">
        <f t="shared" si="2"/>
        <v>1.0897621012101211</v>
      </c>
      <c r="AV6" s="10">
        <f t="shared" si="2"/>
        <v>1.1881302713604693</v>
      </c>
      <c r="AW6" s="10">
        <f t="shared" si="2"/>
        <v>1.1881302713604693</v>
      </c>
      <c r="AX6" s="10">
        <f t="shared" si="2"/>
        <v>1.3018197653098644</v>
      </c>
      <c r="AY6" s="10">
        <f t="shared" si="2"/>
        <v>1.0897621012101211</v>
      </c>
      <c r="AZ6" s="10">
        <f t="shared" si="2"/>
        <v>1.1120966263292995</v>
      </c>
      <c r="BA6" s="10">
        <f t="shared" si="2"/>
        <v>1.1120966263292995</v>
      </c>
      <c r="BB6" s="10">
        <f t="shared" si="2"/>
        <v>1.0897621012101211</v>
      </c>
      <c r="BD6">
        <v>4</v>
      </c>
      <c r="BE6" s="5">
        <f t="shared" ref="BE6:BE19" si="22">AT6*X6</f>
        <v>0</v>
      </c>
      <c r="BF6" s="5">
        <f t="shared" si="3"/>
        <v>0</v>
      </c>
      <c r="BG6" s="5">
        <f t="shared" si="3"/>
        <v>0</v>
      </c>
      <c r="BH6" s="5">
        <f t="shared" si="3"/>
        <v>0</v>
      </c>
      <c r="BI6" s="5">
        <f t="shared" si="3"/>
        <v>0</v>
      </c>
      <c r="BJ6" s="5">
        <f t="shared" si="3"/>
        <v>0</v>
      </c>
      <c r="BK6" s="5">
        <f t="shared" si="3"/>
        <v>0</v>
      </c>
      <c r="BL6" s="5">
        <f t="shared" si="3"/>
        <v>0</v>
      </c>
      <c r="BM6" s="5">
        <f t="shared" si="3"/>
        <v>0</v>
      </c>
    </row>
    <row r="7" spans="1:65" x14ac:dyDescent="0.25">
      <c r="A7" s="4">
        <v>6</v>
      </c>
      <c r="B7" s="36">
        <f>'CRUISE DATA'!B7</f>
        <v>0</v>
      </c>
      <c r="C7" s="36">
        <f>'CRUISE DATA'!C7</f>
        <v>2</v>
      </c>
      <c r="D7" s="36">
        <f>'CRUISE DATA'!D7</f>
        <v>0</v>
      </c>
      <c r="E7" s="36">
        <f>'CRUISE DATA'!E7</f>
        <v>0</v>
      </c>
      <c r="F7" s="36">
        <f>'CRUISE DATA'!F7</f>
        <v>0</v>
      </c>
      <c r="G7" s="36">
        <f>'CRUISE DATA'!G7</f>
        <v>0</v>
      </c>
      <c r="H7" s="36">
        <f>'CRUISE DATA'!H7</f>
        <v>0</v>
      </c>
      <c r="I7" s="36">
        <f>'CRUISE DATA'!I7</f>
        <v>0</v>
      </c>
      <c r="J7" s="36">
        <f>'CRUISE DATA'!J7</f>
        <v>0</v>
      </c>
      <c r="L7" s="2">
        <v>6</v>
      </c>
      <c r="M7" s="5">
        <f>B7*(1/CRUISE_INFO!$B$2/CRUISE_INFO!$B$4)</f>
        <v>0</v>
      </c>
      <c r="N7" s="5">
        <f>C7*(1/CRUISE_INFO!$B$2/CRUISE_INFO!$B$4)</f>
        <v>13.333333333333334</v>
      </c>
      <c r="O7" s="5">
        <f>D7*(1/CRUISE_INFO!$B$2/CRUISE_INFO!$B$4)</f>
        <v>0</v>
      </c>
      <c r="P7" s="5">
        <f>E7*(1/CRUISE_INFO!$B$2/CRUISE_INFO!$B$4)</f>
        <v>0</v>
      </c>
      <c r="Q7" s="5">
        <f>F7*(1/CRUISE_INFO!$B$2/CRUISE_INFO!$B$4)</f>
        <v>0</v>
      </c>
      <c r="R7" s="5">
        <f>G7*(1/CRUISE_INFO!$B$2/CRUISE_INFO!$B$4)</f>
        <v>0</v>
      </c>
      <c r="S7" s="5">
        <f>H7*(1/CRUISE_INFO!$B$2/CRUISE_INFO!$B$4)</f>
        <v>0</v>
      </c>
      <c r="T7" s="5">
        <f>I7*(1/CRUISE_INFO!$B$2/CRUISE_INFO!$B$4)</f>
        <v>0</v>
      </c>
      <c r="U7" s="5">
        <f>J7*(1/CRUISE_INFO!$B$2/CRUISE_INFO!$B$4)</f>
        <v>0</v>
      </c>
      <c r="W7">
        <v>6</v>
      </c>
      <c r="X7" s="5">
        <f t="shared" si="4"/>
        <v>0</v>
      </c>
      <c r="Y7" s="5">
        <f t="shared" si="5"/>
        <v>2.6179199999999998</v>
      </c>
      <c r="Z7" s="5">
        <f t="shared" si="6"/>
        <v>0</v>
      </c>
      <c r="AA7" s="5">
        <f t="shared" si="7"/>
        <v>0</v>
      </c>
      <c r="AB7" s="5">
        <f t="shared" si="8"/>
        <v>0</v>
      </c>
      <c r="AC7" s="5">
        <f t="shared" si="9"/>
        <v>0</v>
      </c>
      <c r="AD7" s="5">
        <f t="shared" si="10"/>
        <v>0</v>
      </c>
      <c r="AE7" s="5">
        <f t="shared" si="11"/>
        <v>0</v>
      </c>
      <c r="AF7" s="5">
        <f t="shared" si="12"/>
        <v>0</v>
      </c>
      <c r="AH7">
        <v>6</v>
      </c>
      <c r="AI7" s="1">
        <f t="shared" si="13"/>
        <v>0.20339000000000002</v>
      </c>
      <c r="AJ7" s="1">
        <f t="shared" si="1"/>
        <v>0.17216699999999999</v>
      </c>
      <c r="AK7" s="1">
        <f t="shared" si="14"/>
        <v>0.152005</v>
      </c>
      <c r="AL7" s="1">
        <f t="shared" si="15"/>
        <v>0.152005</v>
      </c>
      <c r="AM7" s="1">
        <f t="shared" si="16"/>
        <v>0.21097799999999997</v>
      </c>
      <c r="AN7" s="1">
        <f t="shared" si="17"/>
        <v>0.17216699999999999</v>
      </c>
      <c r="AO7" s="1">
        <f t="shared" si="18"/>
        <v>0.20339000000000002</v>
      </c>
      <c r="AP7" s="1">
        <f t="shared" si="19"/>
        <v>0.20339000000000002</v>
      </c>
      <c r="AQ7" s="1">
        <f t="shared" si="20"/>
        <v>0.17216699999999999</v>
      </c>
      <c r="AS7">
        <v>6</v>
      </c>
      <c r="AT7" s="10">
        <f t="shared" si="21"/>
        <v>1.0358859960070084</v>
      </c>
      <c r="AU7" s="10">
        <f t="shared" si="2"/>
        <v>0.87686407529641852</v>
      </c>
      <c r="AV7" s="10">
        <f t="shared" si="2"/>
        <v>0.77417695473251036</v>
      </c>
      <c r="AW7" s="10">
        <f t="shared" si="2"/>
        <v>0.77417695473251036</v>
      </c>
      <c r="AX7" s="10">
        <f t="shared" si="2"/>
        <v>1.0745324532453244</v>
      </c>
      <c r="AY7" s="10">
        <f t="shared" si="2"/>
        <v>0.87686407529641852</v>
      </c>
      <c r="AZ7" s="10">
        <f t="shared" si="2"/>
        <v>1.0358859960070084</v>
      </c>
      <c r="BA7" s="10">
        <f t="shared" si="2"/>
        <v>1.0358859960070084</v>
      </c>
      <c r="BB7" s="10">
        <f t="shared" si="2"/>
        <v>0.87686407529641852</v>
      </c>
      <c r="BD7">
        <v>6</v>
      </c>
      <c r="BE7" s="5">
        <f t="shared" si="22"/>
        <v>0</v>
      </c>
      <c r="BF7" s="5">
        <f t="shared" si="3"/>
        <v>2.2955599999999996</v>
      </c>
      <c r="BG7" s="5">
        <f t="shared" si="3"/>
        <v>0</v>
      </c>
      <c r="BH7" s="5">
        <f t="shared" si="3"/>
        <v>0</v>
      </c>
      <c r="BI7" s="5">
        <f t="shared" si="3"/>
        <v>0</v>
      </c>
      <c r="BJ7" s="5">
        <f t="shared" si="3"/>
        <v>0</v>
      </c>
      <c r="BK7" s="5">
        <f t="shared" si="3"/>
        <v>0</v>
      </c>
      <c r="BL7" s="5">
        <f t="shared" si="3"/>
        <v>0</v>
      </c>
      <c r="BM7" s="5">
        <f t="shared" si="3"/>
        <v>0</v>
      </c>
    </row>
    <row r="8" spans="1:65" x14ac:dyDescent="0.25">
      <c r="A8" s="4">
        <v>8</v>
      </c>
      <c r="B8" s="36">
        <f>'CRUISE DATA'!B8</f>
        <v>0</v>
      </c>
      <c r="C8" s="36">
        <f>'CRUISE DATA'!C8</f>
        <v>8</v>
      </c>
      <c r="D8" s="36">
        <f>'CRUISE DATA'!D8</f>
        <v>0</v>
      </c>
      <c r="E8" s="36">
        <f>'CRUISE DATA'!E8</f>
        <v>0</v>
      </c>
      <c r="F8" s="36">
        <f>'CRUISE DATA'!F8</f>
        <v>0</v>
      </c>
      <c r="G8" s="36">
        <f>'CRUISE DATA'!G8</f>
        <v>0</v>
      </c>
      <c r="H8" s="36">
        <f>'CRUISE DATA'!H8</f>
        <v>0</v>
      </c>
      <c r="I8" s="36">
        <f>'CRUISE DATA'!I8</f>
        <v>0</v>
      </c>
      <c r="J8" s="36">
        <f>'CRUISE DATA'!J8</f>
        <v>0</v>
      </c>
      <c r="L8" s="2">
        <v>8</v>
      </c>
      <c r="M8" s="5">
        <f>B8*(1/CRUISE_INFO!$B$2/CRUISE_INFO!$B$4)</f>
        <v>0</v>
      </c>
      <c r="N8" s="5">
        <f>C8*(1/CRUISE_INFO!$B$2/CRUISE_INFO!$B$4)</f>
        <v>53.333333333333336</v>
      </c>
      <c r="O8" s="5">
        <f>D8*(1/CRUISE_INFO!$B$2/CRUISE_INFO!$B$4)</f>
        <v>0</v>
      </c>
      <c r="P8" s="5">
        <f>E8*(1/CRUISE_INFO!$B$2/CRUISE_INFO!$B$4)</f>
        <v>0</v>
      </c>
      <c r="Q8" s="5">
        <f>F8*(1/CRUISE_INFO!$B$2/CRUISE_INFO!$B$4)</f>
        <v>0</v>
      </c>
      <c r="R8" s="5">
        <f>G8*(1/CRUISE_INFO!$B$2/CRUISE_INFO!$B$4)</f>
        <v>0</v>
      </c>
      <c r="S8" s="5">
        <f>H8*(1/CRUISE_INFO!$B$2/CRUISE_INFO!$B$4)</f>
        <v>0</v>
      </c>
      <c r="T8" s="5">
        <f>I8*(1/CRUISE_INFO!$B$2/CRUISE_INFO!$B$4)</f>
        <v>0</v>
      </c>
      <c r="U8" s="5">
        <f>J8*(1/CRUISE_INFO!$B$2/CRUISE_INFO!$B$4)</f>
        <v>0</v>
      </c>
      <c r="W8">
        <v>8</v>
      </c>
      <c r="X8" s="5">
        <f t="shared" si="4"/>
        <v>0</v>
      </c>
      <c r="Y8" s="5">
        <f t="shared" si="5"/>
        <v>18.616319999999998</v>
      </c>
      <c r="Z8" s="5">
        <f t="shared" si="6"/>
        <v>0</v>
      </c>
      <c r="AA8" s="5">
        <f t="shared" si="7"/>
        <v>0</v>
      </c>
      <c r="AB8" s="5">
        <f t="shared" si="8"/>
        <v>0</v>
      </c>
      <c r="AC8" s="5">
        <f t="shared" si="9"/>
        <v>0</v>
      </c>
      <c r="AD8" s="5">
        <f t="shared" si="10"/>
        <v>0</v>
      </c>
      <c r="AE8" s="5">
        <f t="shared" si="11"/>
        <v>0</v>
      </c>
      <c r="AF8" s="5">
        <f t="shared" si="12"/>
        <v>0</v>
      </c>
      <c r="AH8">
        <v>8</v>
      </c>
      <c r="AI8" s="1">
        <f t="shared" si="13"/>
        <v>0.34725400000000001</v>
      </c>
      <c r="AJ8" s="1">
        <f t="shared" si="1"/>
        <v>0.26292499999999996</v>
      </c>
      <c r="AK8" s="1">
        <f t="shared" si="14"/>
        <v>0.20729700000000001</v>
      </c>
      <c r="AL8" s="1">
        <f t="shared" si="15"/>
        <v>0.20729700000000001</v>
      </c>
      <c r="AM8" s="1">
        <f t="shared" si="16"/>
        <v>0.33371399999999996</v>
      </c>
      <c r="AN8" s="1">
        <f t="shared" si="17"/>
        <v>0.26292499999999996</v>
      </c>
      <c r="AO8" s="1">
        <f t="shared" si="18"/>
        <v>0.34725400000000001</v>
      </c>
      <c r="AP8" s="1">
        <f t="shared" si="19"/>
        <v>0.34725400000000001</v>
      </c>
      <c r="AQ8" s="1">
        <f t="shared" si="20"/>
        <v>0.26292499999999996</v>
      </c>
      <c r="AS8">
        <v>8</v>
      </c>
      <c r="AT8" s="10">
        <f t="shared" si="21"/>
        <v>0.99483750458379183</v>
      </c>
      <c r="AU8" s="10">
        <f t="shared" si="2"/>
        <v>0.75324589750641724</v>
      </c>
      <c r="AV8" s="10">
        <f t="shared" si="2"/>
        <v>0.59387891914191426</v>
      </c>
      <c r="AW8" s="10">
        <f t="shared" si="2"/>
        <v>0.59387891914191426</v>
      </c>
      <c r="AX8" s="10">
        <f t="shared" si="2"/>
        <v>0.95604716721672156</v>
      </c>
      <c r="AY8" s="10">
        <f t="shared" si="2"/>
        <v>0.75324589750641724</v>
      </c>
      <c r="AZ8" s="10">
        <f t="shared" si="2"/>
        <v>0.99483750458379183</v>
      </c>
      <c r="BA8" s="10">
        <f t="shared" si="2"/>
        <v>0.99483750458379183</v>
      </c>
      <c r="BB8" s="10">
        <f t="shared" si="2"/>
        <v>0.75324589750641724</v>
      </c>
      <c r="BD8">
        <v>8</v>
      </c>
      <c r="BE8" s="5">
        <f t="shared" si="22"/>
        <v>0</v>
      </c>
      <c r="BF8" s="5">
        <f t="shared" si="3"/>
        <v>14.022666666666664</v>
      </c>
      <c r="BG8" s="5">
        <f t="shared" si="3"/>
        <v>0</v>
      </c>
      <c r="BH8" s="5">
        <f t="shared" si="3"/>
        <v>0</v>
      </c>
      <c r="BI8" s="5">
        <f t="shared" si="3"/>
        <v>0</v>
      </c>
      <c r="BJ8" s="5">
        <f t="shared" si="3"/>
        <v>0</v>
      </c>
      <c r="BK8" s="5">
        <f t="shared" si="3"/>
        <v>0</v>
      </c>
      <c r="BL8" s="5">
        <f t="shared" si="3"/>
        <v>0</v>
      </c>
      <c r="BM8" s="5">
        <f t="shared" si="3"/>
        <v>0</v>
      </c>
    </row>
    <row r="9" spans="1:65" x14ac:dyDescent="0.25">
      <c r="A9" s="4">
        <v>10</v>
      </c>
      <c r="B9" s="36">
        <f>'CRUISE DATA'!B9</f>
        <v>0</v>
      </c>
      <c r="C9" s="36">
        <f>'CRUISE DATA'!C9</f>
        <v>6</v>
      </c>
      <c r="D9" s="36">
        <f>'CRUISE DATA'!D9</f>
        <v>1</v>
      </c>
      <c r="E9" s="36">
        <f>'CRUISE DATA'!E9</f>
        <v>0</v>
      </c>
      <c r="F9" s="36">
        <f>'CRUISE DATA'!F9</f>
        <v>0</v>
      </c>
      <c r="G9" s="36">
        <f>'CRUISE DATA'!G9</f>
        <v>0</v>
      </c>
      <c r="H9" s="36">
        <f>'CRUISE DATA'!H9</f>
        <v>0</v>
      </c>
      <c r="I9" s="36">
        <f>'CRUISE DATA'!I9</f>
        <v>0</v>
      </c>
      <c r="J9" s="36">
        <f>'CRUISE DATA'!J9</f>
        <v>0</v>
      </c>
      <c r="L9" s="2">
        <v>10</v>
      </c>
      <c r="M9" s="5">
        <f>B9*(1/CRUISE_INFO!$B$2/CRUISE_INFO!$B$4)</f>
        <v>0</v>
      </c>
      <c r="N9" s="5">
        <f>C9*(1/CRUISE_INFO!$B$2/CRUISE_INFO!$B$4)</f>
        <v>40</v>
      </c>
      <c r="O9" s="5">
        <f>D9*(1/CRUISE_INFO!$B$2/CRUISE_INFO!$B$4)</f>
        <v>6.666666666666667</v>
      </c>
      <c r="P9" s="5">
        <f>E9*(1/CRUISE_INFO!$B$2/CRUISE_INFO!$B$4)</f>
        <v>0</v>
      </c>
      <c r="Q9" s="5">
        <f>F9*(1/CRUISE_INFO!$B$2/CRUISE_INFO!$B$4)</f>
        <v>0</v>
      </c>
      <c r="R9" s="5">
        <f>G9*(1/CRUISE_INFO!$B$2/CRUISE_INFO!$B$4)</f>
        <v>0</v>
      </c>
      <c r="S9" s="5">
        <f>H9*(1/CRUISE_INFO!$B$2/CRUISE_INFO!$B$4)</f>
        <v>0</v>
      </c>
      <c r="T9" s="5">
        <f>I9*(1/CRUISE_INFO!$B$2/CRUISE_INFO!$B$4)</f>
        <v>0</v>
      </c>
      <c r="U9" s="5">
        <f>J9*(1/CRUISE_INFO!$B$2/CRUISE_INFO!$B$4)</f>
        <v>0</v>
      </c>
      <c r="W9">
        <v>10</v>
      </c>
      <c r="X9" s="5">
        <f t="shared" si="4"/>
        <v>0</v>
      </c>
      <c r="Y9" s="5">
        <f t="shared" si="5"/>
        <v>21.815999999999999</v>
      </c>
      <c r="Z9" s="5">
        <f t="shared" si="6"/>
        <v>3.6360000000000001</v>
      </c>
      <c r="AA9" s="5">
        <f t="shared" si="7"/>
        <v>0</v>
      </c>
      <c r="AB9" s="5">
        <f t="shared" si="8"/>
        <v>0</v>
      </c>
      <c r="AC9" s="5">
        <f t="shared" si="9"/>
        <v>0</v>
      </c>
      <c r="AD9" s="5">
        <f t="shared" si="10"/>
        <v>0</v>
      </c>
      <c r="AE9" s="5">
        <f t="shared" si="11"/>
        <v>0</v>
      </c>
      <c r="AF9" s="5">
        <f t="shared" si="12"/>
        <v>0</v>
      </c>
      <c r="AH9">
        <v>10</v>
      </c>
      <c r="AI9" s="1">
        <f t="shared" si="13"/>
        <v>0.52863799999999994</v>
      </c>
      <c r="AJ9" s="1">
        <f t="shared" si="1"/>
        <v>0.367371</v>
      </c>
      <c r="AK9" s="1">
        <f t="shared" si="14"/>
        <v>0.26955699999999999</v>
      </c>
      <c r="AL9" s="1">
        <f t="shared" si="15"/>
        <v>0.26955699999999999</v>
      </c>
      <c r="AM9" s="1">
        <f t="shared" si="16"/>
        <v>0.48181000000000002</v>
      </c>
      <c r="AN9" s="1">
        <f t="shared" si="17"/>
        <v>0.367371</v>
      </c>
      <c r="AO9" s="1">
        <f t="shared" si="18"/>
        <v>0.52863799999999994</v>
      </c>
      <c r="AP9" s="1">
        <f t="shared" si="19"/>
        <v>0.52863799999999994</v>
      </c>
      <c r="AQ9" s="1">
        <f t="shared" si="20"/>
        <v>0.367371</v>
      </c>
      <c r="AS9">
        <v>10</v>
      </c>
      <c r="AT9" s="10">
        <f t="shared" si="21"/>
        <v>0.96926659332599918</v>
      </c>
      <c r="AU9" s="10">
        <f t="shared" si="2"/>
        <v>0.67358085808580859</v>
      </c>
      <c r="AV9" s="10">
        <f t="shared" si="2"/>
        <v>0.49423725705903926</v>
      </c>
      <c r="AW9" s="10">
        <f t="shared" si="2"/>
        <v>0.49423725705903926</v>
      </c>
      <c r="AX9" s="10">
        <f t="shared" si="2"/>
        <v>0.88340667400073347</v>
      </c>
      <c r="AY9" s="10">
        <f t="shared" si="2"/>
        <v>0.67358085808580859</v>
      </c>
      <c r="AZ9" s="10">
        <f t="shared" si="2"/>
        <v>0.96926659332599918</v>
      </c>
      <c r="BA9" s="10">
        <f t="shared" si="2"/>
        <v>0.96926659332599918</v>
      </c>
      <c r="BB9" s="10">
        <f t="shared" si="2"/>
        <v>0.67358085808580859</v>
      </c>
      <c r="BD9">
        <v>10</v>
      </c>
      <c r="BE9" s="5">
        <f t="shared" si="22"/>
        <v>0</v>
      </c>
      <c r="BF9" s="5">
        <f t="shared" si="3"/>
        <v>14.694839999999999</v>
      </c>
      <c r="BG9" s="5">
        <f t="shared" si="3"/>
        <v>1.7970466666666669</v>
      </c>
      <c r="BH9" s="5">
        <f t="shared" si="3"/>
        <v>0</v>
      </c>
      <c r="BI9" s="5">
        <f t="shared" si="3"/>
        <v>0</v>
      </c>
      <c r="BJ9" s="5">
        <f t="shared" si="3"/>
        <v>0</v>
      </c>
      <c r="BK9" s="5">
        <f t="shared" si="3"/>
        <v>0</v>
      </c>
      <c r="BL9" s="5">
        <f t="shared" si="3"/>
        <v>0</v>
      </c>
      <c r="BM9" s="5">
        <f t="shared" si="3"/>
        <v>0</v>
      </c>
    </row>
    <row r="10" spans="1:65" x14ac:dyDescent="0.25">
      <c r="A10" s="4">
        <v>12</v>
      </c>
      <c r="B10" s="36">
        <f>'CRUISE DATA'!B10</f>
        <v>0</v>
      </c>
      <c r="C10" s="36">
        <f>'CRUISE DATA'!C10</f>
        <v>4</v>
      </c>
      <c r="D10" s="36">
        <f>'CRUISE DATA'!D10</f>
        <v>3</v>
      </c>
      <c r="E10" s="36">
        <f>'CRUISE DATA'!E10</f>
        <v>0</v>
      </c>
      <c r="F10" s="36">
        <f>'CRUISE DATA'!F10</f>
        <v>0</v>
      </c>
      <c r="G10" s="36">
        <f>'CRUISE DATA'!G10</f>
        <v>0</v>
      </c>
      <c r="H10" s="36">
        <f>'CRUISE DATA'!H10</f>
        <v>0</v>
      </c>
      <c r="I10" s="36">
        <f>'CRUISE DATA'!I10</f>
        <v>0</v>
      </c>
      <c r="J10" s="36">
        <f>'CRUISE DATA'!J10</f>
        <v>0</v>
      </c>
      <c r="L10" s="2">
        <v>12</v>
      </c>
      <c r="M10" s="5">
        <f>B10*(1/CRUISE_INFO!$B$2/CRUISE_INFO!$B$4)</f>
        <v>0</v>
      </c>
      <c r="N10" s="5">
        <f>C10*(1/CRUISE_INFO!$B$2/CRUISE_INFO!$B$4)</f>
        <v>26.666666666666668</v>
      </c>
      <c r="O10" s="5">
        <f>D10*(1/CRUISE_INFO!$B$2/CRUISE_INFO!$B$4)</f>
        <v>20</v>
      </c>
      <c r="P10" s="5">
        <f>E10*(1/CRUISE_INFO!$B$2/CRUISE_INFO!$B$4)</f>
        <v>0</v>
      </c>
      <c r="Q10" s="5">
        <f>F10*(1/CRUISE_INFO!$B$2/CRUISE_INFO!$B$4)</f>
        <v>0</v>
      </c>
      <c r="R10" s="5">
        <f>G10*(1/CRUISE_INFO!$B$2/CRUISE_INFO!$B$4)</f>
        <v>0</v>
      </c>
      <c r="S10" s="5">
        <f>H10*(1/CRUISE_INFO!$B$2/CRUISE_INFO!$B$4)</f>
        <v>0</v>
      </c>
      <c r="T10" s="5">
        <f>I10*(1/CRUISE_INFO!$B$2/CRUISE_INFO!$B$4)</f>
        <v>0</v>
      </c>
      <c r="U10" s="5">
        <f>J10*(1/CRUISE_INFO!$B$2/CRUISE_INFO!$B$4)</f>
        <v>0</v>
      </c>
      <c r="W10">
        <v>12</v>
      </c>
      <c r="X10" s="5">
        <f t="shared" si="4"/>
        <v>0</v>
      </c>
      <c r="Y10" s="5">
        <f t="shared" si="5"/>
        <v>20.943359999999998</v>
      </c>
      <c r="Z10" s="5">
        <f t="shared" si="6"/>
        <v>15.707519999999999</v>
      </c>
      <c r="AA10" s="5">
        <f t="shared" si="7"/>
        <v>0</v>
      </c>
      <c r="AB10" s="5">
        <f t="shared" si="8"/>
        <v>0</v>
      </c>
      <c r="AC10" s="5">
        <f t="shared" si="9"/>
        <v>0</v>
      </c>
      <c r="AD10" s="5">
        <f t="shared" si="10"/>
        <v>0</v>
      </c>
      <c r="AE10" s="5">
        <f t="shared" si="11"/>
        <v>0</v>
      </c>
      <c r="AF10" s="5">
        <f t="shared" si="12"/>
        <v>0</v>
      </c>
      <c r="AH10">
        <v>12</v>
      </c>
      <c r="AI10" s="1">
        <f t="shared" si="13"/>
        <v>0.74754199999999993</v>
      </c>
      <c r="AJ10" s="1">
        <f t="shared" si="1"/>
        <v>0.48550500000000002</v>
      </c>
      <c r="AK10" s="1">
        <f t="shared" si="14"/>
        <v>0.338785</v>
      </c>
      <c r="AL10" s="1">
        <f t="shared" si="15"/>
        <v>0.338785</v>
      </c>
      <c r="AM10" s="1">
        <f t="shared" si="16"/>
        <v>0.6552659999999999</v>
      </c>
      <c r="AN10" s="1">
        <f t="shared" si="17"/>
        <v>0.48550500000000002</v>
      </c>
      <c r="AO10" s="1">
        <f t="shared" si="18"/>
        <v>0.74754199999999993</v>
      </c>
      <c r="AP10" s="1">
        <f t="shared" si="19"/>
        <v>0.74754199999999993</v>
      </c>
      <c r="AQ10" s="1">
        <f t="shared" si="20"/>
        <v>0.48550500000000002</v>
      </c>
      <c r="AS10">
        <v>12</v>
      </c>
      <c r="AT10" s="10">
        <f t="shared" si="21"/>
        <v>0.9518268956525282</v>
      </c>
      <c r="AU10" s="10">
        <f t="shared" si="2"/>
        <v>0.61818160982764958</v>
      </c>
      <c r="AV10" s="10">
        <f t="shared" si="2"/>
        <v>0.43136663203357378</v>
      </c>
      <c r="AW10" s="10">
        <f t="shared" si="2"/>
        <v>0.43136663203357378</v>
      </c>
      <c r="AX10" s="10">
        <f t="shared" si="2"/>
        <v>0.83433412785723016</v>
      </c>
      <c r="AY10" s="10">
        <f t="shared" si="2"/>
        <v>0.61818160982764958</v>
      </c>
      <c r="AZ10" s="10">
        <f t="shared" si="2"/>
        <v>0.9518268956525282</v>
      </c>
      <c r="BA10" s="10">
        <f t="shared" si="2"/>
        <v>0.9518268956525282</v>
      </c>
      <c r="BB10" s="10">
        <f t="shared" si="2"/>
        <v>0.61818160982764958</v>
      </c>
      <c r="BD10">
        <v>12</v>
      </c>
      <c r="BE10" s="5">
        <f t="shared" si="22"/>
        <v>0</v>
      </c>
      <c r="BF10" s="5">
        <f t="shared" si="3"/>
        <v>12.946800000000001</v>
      </c>
      <c r="BG10" s="5">
        <f t="shared" si="3"/>
        <v>6.7757000000000005</v>
      </c>
      <c r="BH10" s="5">
        <f t="shared" si="3"/>
        <v>0</v>
      </c>
      <c r="BI10" s="5">
        <f t="shared" si="3"/>
        <v>0</v>
      </c>
      <c r="BJ10" s="5">
        <f t="shared" si="3"/>
        <v>0</v>
      </c>
      <c r="BK10" s="5">
        <f t="shared" si="3"/>
        <v>0</v>
      </c>
      <c r="BL10" s="5">
        <f t="shared" si="3"/>
        <v>0</v>
      </c>
      <c r="BM10" s="5">
        <f t="shared" si="3"/>
        <v>0</v>
      </c>
    </row>
    <row r="11" spans="1:65" x14ac:dyDescent="0.25">
      <c r="A11" s="4">
        <v>14</v>
      </c>
      <c r="B11" s="36">
        <f>'CRUISE DATA'!B11</f>
        <v>0</v>
      </c>
      <c r="C11" s="36">
        <f>'CRUISE DATA'!C11</f>
        <v>3</v>
      </c>
      <c r="D11" s="36">
        <f>'CRUISE DATA'!D11</f>
        <v>0</v>
      </c>
      <c r="E11" s="36">
        <f>'CRUISE DATA'!E11</f>
        <v>0</v>
      </c>
      <c r="F11" s="36">
        <f>'CRUISE DATA'!F11</f>
        <v>0</v>
      </c>
      <c r="G11" s="36">
        <f>'CRUISE DATA'!G11</f>
        <v>0</v>
      </c>
      <c r="H11" s="36">
        <f>'CRUISE DATA'!H11</f>
        <v>0</v>
      </c>
      <c r="I11" s="36">
        <f>'CRUISE DATA'!I11</f>
        <v>0</v>
      </c>
      <c r="J11" s="36">
        <f>'CRUISE DATA'!J11</f>
        <v>0</v>
      </c>
      <c r="L11" s="2">
        <v>14</v>
      </c>
      <c r="M11" s="5">
        <f>B11*(1/CRUISE_INFO!$B$2/CRUISE_INFO!$B$4)</f>
        <v>0</v>
      </c>
      <c r="N11" s="5">
        <f>C11*(1/CRUISE_INFO!$B$2/CRUISE_INFO!$B$4)</f>
        <v>20</v>
      </c>
      <c r="O11" s="5">
        <f>D11*(1/CRUISE_INFO!$B$2/CRUISE_INFO!$B$4)</f>
        <v>0</v>
      </c>
      <c r="P11" s="5">
        <f>E11*(1/CRUISE_INFO!$B$2/CRUISE_INFO!$B$4)</f>
        <v>0</v>
      </c>
      <c r="Q11" s="5">
        <f>F11*(1/CRUISE_INFO!$B$2/CRUISE_INFO!$B$4)</f>
        <v>0</v>
      </c>
      <c r="R11" s="5">
        <f>G11*(1/CRUISE_INFO!$B$2/CRUISE_INFO!$B$4)</f>
        <v>0</v>
      </c>
      <c r="S11" s="5">
        <f>H11*(1/CRUISE_INFO!$B$2/CRUISE_INFO!$B$4)</f>
        <v>0</v>
      </c>
      <c r="T11" s="5">
        <f>I11*(1/CRUISE_INFO!$B$2/CRUISE_INFO!$B$4)</f>
        <v>0</v>
      </c>
      <c r="U11" s="5">
        <f>J11*(1/CRUISE_INFO!$B$2/CRUISE_INFO!$B$4)</f>
        <v>0</v>
      </c>
      <c r="W11">
        <v>14</v>
      </c>
      <c r="X11" s="5">
        <f t="shared" si="4"/>
        <v>0</v>
      </c>
      <c r="Y11" s="5">
        <f t="shared" si="5"/>
        <v>21.37968</v>
      </c>
      <c r="Z11" s="5">
        <f t="shared" si="6"/>
        <v>0</v>
      </c>
      <c r="AA11" s="5">
        <f t="shared" si="7"/>
        <v>0</v>
      </c>
      <c r="AB11" s="5">
        <f t="shared" si="8"/>
        <v>0</v>
      </c>
      <c r="AC11" s="5">
        <f t="shared" si="9"/>
        <v>0</v>
      </c>
      <c r="AD11" s="5">
        <f t="shared" si="10"/>
        <v>0</v>
      </c>
      <c r="AE11" s="5">
        <f t="shared" si="11"/>
        <v>0</v>
      </c>
      <c r="AF11" s="5">
        <f t="shared" si="12"/>
        <v>0</v>
      </c>
      <c r="AH11">
        <v>14</v>
      </c>
      <c r="AI11" s="1">
        <f t="shared" si="13"/>
        <v>1.0039659999999999</v>
      </c>
      <c r="AJ11" s="1">
        <f t="shared" si="1"/>
        <v>0.61732699999999996</v>
      </c>
      <c r="AK11" s="1">
        <f t="shared" si="14"/>
        <v>0.41498100000000004</v>
      </c>
      <c r="AL11" s="1">
        <f t="shared" si="15"/>
        <v>0.41498100000000004</v>
      </c>
      <c r="AM11" s="1">
        <f t="shared" si="16"/>
        <v>0.85408200000000001</v>
      </c>
      <c r="AN11" s="1">
        <f t="shared" si="17"/>
        <v>0.61732699999999996</v>
      </c>
      <c r="AO11" s="1">
        <f t="shared" si="18"/>
        <v>1.0039659999999999</v>
      </c>
      <c r="AP11" s="1">
        <f t="shared" si="19"/>
        <v>1.0039659999999999</v>
      </c>
      <c r="AQ11" s="1">
        <f t="shared" si="20"/>
        <v>0.61732699999999996</v>
      </c>
      <c r="AS11">
        <v>14</v>
      </c>
      <c r="AT11" s="10">
        <f t="shared" si="21"/>
        <v>0.93917776131354636</v>
      </c>
      <c r="AU11" s="10">
        <f t="shared" si="2"/>
        <v>0.57748946663373824</v>
      </c>
      <c r="AV11" s="10">
        <f t="shared" si="2"/>
        <v>0.38820132013201331</v>
      </c>
      <c r="AW11" s="10">
        <f t="shared" si="2"/>
        <v>0.38820132013201331</v>
      </c>
      <c r="AX11" s="10">
        <f t="shared" si="2"/>
        <v>0.79896612110190623</v>
      </c>
      <c r="AY11" s="10">
        <f t="shared" si="2"/>
        <v>0.57748946663373824</v>
      </c>
      <c r="AZ11" s="10">
        <f t="shared" si="2"/>
        <v>0.93917776131354636</v>
      </c>
      <c r="BA11" s="10">
        <f t="shared" si="2"/>
        <v>0.93917776131354636</v>
      </c>
      <c r="BB11" s="10">
        <f t="shared" si="2"/>
        <v>0.57748946663373824</v>
      </c>
      <c r="BD11">
        <v>14</v>
      </c>
      <c r="BE11" s="5">
        <f t="shared" si="22"/>
        <v>0</v>
      </c>
      <c r="BF11" s="5">
        <f t="shared" si="3"/>
        <v>12.346540000000001</v>
      </c>
      <c r="BG11" s="5">
        <f t="shared" si="3"/>
        <v>0</v>
      </c>
      <c r="BH11" s="5">
        <f t="shared" si="3"/>
        <v>0</v>
      </c>
      <c r="BI11" s="5">
        <f t="shared" si="3"/>
        <v>0</v>
      </c>
      <c r="BJ11" s="5">
        <f t="shared" si="3"/>
        <v>0</v>
      </c>
      <c r="BK11" s="5">
        <f t="shared" si="3"/>
        <v>0</v>
      </c>
      <c r="BL11" s="5">
        <f t="shared" si="3"/>
        <v>0</v>
      </c>
      <c r="BM11" s="5">
        <f t="shared" si="3"/>
        <v>0</v>
      </c>
    </row>
    <row r="12" spans="1:65" x14ac:dyDescent="0.25">
      <c r="A12" s="4">
        <v>16</v>
      </c>
      <c r="B12" s="36">
        <f>'CRUISE DATA'!B12</f>
        <v>0</v>
      </c>
      <c r="C12" s="36">
        <f>'CRUISE DATA'!C12</f>
        <v>0</v>
      </c>
      <c r="D12" s="36">
        <f>'CRUISE DATA'!D12</f>
        <v>0</v>
      </c>
      <c r="E12" s="36">
        <f>'CRUISE DATA'!E12</f>
        <v>0</v>
      </c>
      <c r="F12" s="36">
        <f>'CRUISE DATA'!F12</f>
        <v>0</v>
      </c>
      <c r="G12" s="36">
        <f>'CRUISE DATA'!G12</f>
        <v>0</v>
      </c>
      <c r="H12" s="36">
        <f>'CRUISE DATA'!H12</f>
        <v>0</v>
      </c>
      <c r="I12" s="36">
        <f>'CRUISE DATA'!I12</f>
        <v>0</v>
      </c>
      <c r="J12" s="36">
        <f>'CRUISE DATA'!J12</f>
        <v>0</v>
      </c>
      <c r="L12" s="2">
        <v>16</v>
      </c>
      <c r="M12" s="5">
        <f>B12*(1/CRUISE_INFO!$B$2/CRUISE_INFO!$B$4)</f>
        <v>0</v>
      </c>
      <c r="N12" s="5">
        <f>C12*(1/CRUISE_INFO!$B$2/CRUISE_INFO!$B$4)</f>
        <v>0</v>
      </c>
      <c r="O12" s="5">
        <f>D12*(1/CRUISE_INFO!$B$2/CRUISE_INFO!$B$4)</f>
        <v>0</v>
      </c>
      <c r="P12" s="5">
        <f>E12*(1/CRUISE_INFO!$B$2/CRUISE_INFO!$B$4)</f>
        <v>0</v>
      </c>
      <c r="Q12" s="5">
        <f>F12*(1/CRUISE_INFO!$B$2/CRUISE_INFO!$B$4)</f>
        <v>0</v>
      </c>
      <c r="R12" s="5">
        <f>G12*(1/CRUISE_INFO!$B$2/CRUISE_INFO!$B$4)</f>
        <v>0</v>
      </c>
      <c r="S12" s="5">
        <f>H12*(1/CRUISE_INFO!$B$2/CRUISE_INFO!$B$4)</f>
        <v>0</v>
      </c>
      <c r="T12" s="5">
        <f>I12*(1/CRUISE_INFO!$B$2/CRUISE_INFO!$B$4)</f>
        <v>0</v>
      </c>
      <c r="U12" s="5">
        <f>J12*(1/CRUISE_INFO!$B$2/CRUISE_INFO!$B$4)</f>
        <v>0</v>
      </c>
      <c r="W12">
        <v>16</v>
      </c>
      <c r="X12" s="5">
        <f t="shared" si="4"/>
        <v>0</v>
      </c>
      <c r="Y12" s="5">
        <f t="shared" si="5"/>
        <v>0</v>
      </c>
      <c r="Z12" s="5">
        <f t="shared" si="6"/>
        <v>0</v>
      </c>
      <c r="AA12" s="5">
        <f t="shared" si="7"/>
        <v>0</v>
      </c>
      <c r="AB12" s="5">
        <f t="shared" si="8"/>
        <v>0</v>
      </c>
      <c r="AC12" s="5">
        <f t="shared" si="9"/>
        <v>0</v>
      </c>
      <c r="AD12" s="5">
        <f t="shared" si="10"/>
        <v>0</v>
      </c>
      <c r="AE12" s="5">
        <f t="shared" si="11"/>
        <v>0</v>
      </c>
      <c r="AF12" s="5">
        <f t="shared" si="12"/>
        <v>0</v>
      </c>
      <c r="AH12">
        <v>16</v>
      </c>
      <c r="AI12" s="1">
        <f t="shared" si="13"/>
        <v>1.2979099999999999</v>
      </c>
      <c r="AJ12" s="1">
        <f t="shared" si="1"/>
        <v>0.76283699999999999</v>
      </c>
      <c r="AK12" s="1">
        <f t="shared" si="14"/>
        <v>0.49814500000000006</v>
      </c>
      <c r="AL12" s="1">
        <f t="shared" si="15"/>
        <v>0.49814500000000006</v>
      </c>
      <c r="AM12" s="1">
        <f t="shared" si="16"/>
        <v>1.0782579999999999</v>
      </c>
      <c r="AN12" s="1">
        <f t="shared" si="17"/>
        <v>0.76283699999999999</v>
      </c>
      <c r="AO12" s="1">
        <f t="shared" si="18"/>
        <v>1.2979099999999999</v>
      </c>
      <c r="AP12" s="1">
        <f t="shared" si="19"/>
        <v>1.2979099999999999</v>
      </c>
      <c r="AQ12" s="1">
        <f t="shared" si="20"/>
        <v>0.76283699999999999</v>
      </c>
      <c r="AS12">
        <v>16</v>
      </c>
      <c r="AT12" s="10">
        <f t="shared" si="21"/>
        <v>0.92958579712137879</v>
      </c>
      <c r="AU12" s="10">
        <f t="shared" si="2"/>
        <v>0.54635717477997803</v>
      </c>
      <c r="AV12" s="10">
        <f t="shared" si="2"/>
        <v>0.35678014416024945</v>
      </c>
      <c r="AW12" s="10">
        <f t="shared" si="2"/>
        <v>0.35678014416024945</v>
      </c>
      <c r="AX12" s="10">
        <f t="shared" si="2"/>
        <v>0.77226720067840116</v>
      </c>
      <c r="AY12" s="10">
        <f t="shared" si="2"/>
        <v>0.54635717477997803</v>
      </c>
      <c r="AZ12" s="10">
        <f t="shared" si="2"/>
        <v>0.92958579712137879</v>
      </c>
      <c r="BA12" s="10">
        <f t="shared" si="2"/>
        <v>0.92958579712137879</v>
      </c>
      <c r="BB12" s="10">
        <f t="shared" si="2"/>
        <v>0.54635717477997803</v>
      </c>
      <c r="BD12">
        <v>16</v>
      </c>
      <c r="BE12" s="5">
        <f t="shared" si="22"/>
        <v>0</v>
      </c>
      <c r="BF12" s="5">
        <f t="shared" si="3"/>
        <v>0</v>
      </c>
      <c r="BG12" s="5">
        <f t="shared" si="3"/>
        <v>0</v>
      </c>
      <c r="BH12" s="5">
        <f t="shared" si="3"/>
        <v>0</v>
      </c>
      <c r="BI12" s="5">
        <f t="shared" si="3"/>
        <v>0</v>
      </c>
      <c r="BJ12" s="5">
        <f t="shared" si="3"/>
        <v>0</v>
      </c>
      <c r="BK12" s="5">
        <f t="shared" si="3"/>
        <v>0</v>
      </c>
      <c r="BL12" s="5">
        <f t="shared" si="3"/>
        <v>0</v>
      </c>
      <c r="BM12" s="5">
        <f t="shared" si="3"/>
        <v>0</v>
      </c>
    </row>
    <row r="13" spans="1:65" x14ac:dyDescent="0.25">
      <c r="A13" s="4">
        <v>18</v>
      </c>
      <c r="B13" s="36">
        <f>'CRUISE DATA'!B13</f>
        <v>0</v>
      </c>
      <c r="C13" s="36">
        <f>'CRUISE DATA'!C13</f>
        <v>0</v>
      </c>
      <c r="D13" s="36">
        <f>'CRUISE DATA'!D13</f>
        <v>0</v>
      </c>
      <c r="E13" s="36">
        <f>'CRUISE DATA'!E13</f>
        <v>0</v>
      </c>
      <c r="F13" s="36">
        <f>'CRUISE DATA'!F13</f>
        <v>0</v>
      </c>
      <c r="G13" s="36">
        <f>'CRUISE DATA'!G13</f>
        <v>0</v>
      </c>
      <c r="H13" s="36">
        <f>'CRUISE DATA'!H13</f>
        <v>0</v>
      </c>
      <c r="I13" s="36">
        <f>'CRUISE DATA'!I13</f>
        <v>0</v>
      </c>
      <c r="J13" s="36">
        <f>'CRUISE DATA'!J13</f>
        <v>0</v>
      </c>
      <c r="L13" s="2">
        <v>18</v>
      </c>
      <c r="M13" s="5">
        <f>B13*(1/CRUISE_INFO!$B$2/CRUISE_INFO!$B$4)</f>
        <v>0</v>
      </c>
      <c r="N13" s="5">
        <f>C13*(1/CRUISE_INFO!$B$2/CRUISE_INFO!$B$4)</f>
        <v>0</v>
      </c>
      <c r="O13" s="5">
        <f>D13*(1/CRUISE_INFO!$B$2/CRUISE_INFO!$B$4)</f>
        <v>0</v>
      </c>
      <c r="P13" s="5">
        <f>E13*(1/CRUISE_INFO!$B$2/CRUISE_INFO!$B$4)</f>
        <v>0</v>
      </c>
      <c r="Q13" s="5">
        <f>F13*(1/CRUISE_INFO!$B$2/CRUISE_INFO!$B$4)</f>
        <v>0</v>
      </c>
      <c r="R13" s="5">
        <f>G13*(1/CRUISE_INFO!$B$2/CRUISE_INFO!$B$4)</f>
        <v>0</v>
      </c>
      <c r="S13" s="5">
        <f>H13*(1/CRUISE_INFO!$B$2/CRUISE_INFO!$B$4)</f>
        <v>0</v>
      </c>
      <c r="T13" s="5">
        <f>I13*(1/CRUISE_INFO!$B$2/CRUISE_INFO!$B$4)</f>
        <v>0</v>
      </c>
      <c r="U13" s="5">
        <f>J13*(1/CRUISE_INFO!$B$2/CRUISE_INFO!$B$4)</f>
        <v>0</v>
      </c>
      <c r="W13">
        <v>18</v>
      </c>
      <c r="X13" s="5">
        <f t="shared" si="4"/>
        <v>0</v>
      </c>
      <c r="Y13" s="5">
        <f t="shared" si="5"/>
        <v>0</v>
      </c>
      <c r="Z13" s="5">
        <f t="shared" si="6"/>
        <v>0</v>
      </c>
      <c r="AA13" s="5">
        <f t="shared" si="7"/>
        <v>0</v>
      </c>
      <c r="AB13" s="5">
        <f t="shared" si="8"/>
        <v>0</v>
      </c>
      <c r="AC13" s="5">
        <f t="shared" si="9"/>
        <v>0</v>
      </c>
      <c r="AD13" s="5">
        <f t="shared" si="10"/>
        <v>0</v>
      </c>
      <c r="AE13" s="5">
        <f t="shared" si="11"/>
        <v>0</v>
      </c>
      <c r="AF13" s="5">
        <f t="shared" si="12"/>
        <v>0</v>
      </c>
      <c r="AH13">
        <v>18</v>
      </c>
      <c r="AI13" s="1">
        <f t="shared" si="13"/>
        <v>1.6293739999999999</v>
      </c>
      <c r="AJ13" s="1">
        <f t="shared" si="1"/>
        <v>0.92203499999999994</v>
      </c>
      <c r="AK13" s="1">
        <f t="shared" si="14"/>
        <v>0.58827700000000005</v>
      </c>
      <c r="AL13" s="1">
        <f t="shared" si="15"/>
        <v>0.58827700000000005</v>
      </c>
      <c r="AM13" s="1">
        <f t="shared" si="16"/>
        <v>1.3277939999999999</v>
      </c>
      <c r="AN13" s="1">
        <f t="shared" si="17"/>
        <v>0.92203499999999994</v>
      </c>
      <c r="AO13" s="1">
        <f t="shared" si="18"/>
        <v>1.6293739999999999</v>
      </c>
      <c r="AP13" s="1">
        <f t="shared" si="19"/>
        <v>1.6293739999999999</v>
      </c>
      <c r="AQ13" s="1">
        <f t="shared" si="20"/>
        <v>0.92203499999999994</v>
      </c>
      <c r="AS13">
        <v>18</v>
      </c>
      <c r="AT13" s="10">
        <f t="shared" si="21"/>
        <v>0.92206309108277096</v>
      </c>
      <c r="AU13" s="10">
        <f t="shared" si="2"/>
        <v>0.52177980143693392</v>
      </c>
      <c r="AV13" s="10">
        <f t="shared" si="2"/>
        <v>0.33290607867371108</v>
      </c>
      <c r="AW13" s="10">
        <f t="shared" si="2"/>
        <v>0.33290607867371108</v>
      </c>
      <c r="AX13" s="10">
        <f t="shared" si="2"/>
        <v>0.75139890532263109</v>
      </c>
      <c r="AY13" s="10">
        <f t="shared" si="2"/>
        <v>0.52177980143693392</v>
      </c>
      <c r="AZ13" s="10">
        <f t="shared" si="2"/>
        <v>0.92206309108277096</v>
      </c>
      <c r="BA13" s="10">
        <f t="shared" si="2"/>
        <v>0.92206309108277096</v>
      </c>
      <c r="BB13" s="10">
        <f t="shared" si="2"/>
        <v>0.52177980143693392</v>
      </c>
      <c r="BD13">
        <v>18</v>
      </c>
      <c r="BE13" s="5">
        <f t="shared" si="22"/>
        <v>0</v>
      </c>
      <c r="BF13" s="5">
        <f t="shared" si="3"/>
        <v>0</v>
      </c>
      <c r="BG13" s="5">
        <f t="shared" si="3"/>
        <v>0</v>
      </c>
      <c r="BH13" s="5">
        <f t="shared" si="3"/>
        <v>0</v>
      </c>
      <c r="BI13" s="5">
        <f t="shared" si="3"/>
        <v>0</v>
      </c>
      <c r="BJ13" s="5">
        <f t="shared" si="3"/>
        <v>0</v>
      </c>
      <c r="BK13" s="5">
        <f t="shared" si="3"/>
        <v>0</v>
      </c>
      <c r="BL13" s="5">
        <f t="shared" si="3"/>
        <v>0</v>
      </c>
      <c r="BM13" s="5">
        <f t="shared" si="3"/>
        <v>0</v>
      </c>
    </row>
    <row r="14" spans="1:65" x14ac:dyDescent="0.25">
      <c r="A14" s="4">
        <v>20</v>
      </c>
      <c r="B14" s="36">
        <f>'CRUISE DATA'!B14</f>
        <v>0</v>
      </c>
      <c r="C14" s="36">
        <f>'CRUISE DATA'!C14</f>
        <v>0</v>
      </c>
      <c r="D14" s="36">
        <f>'CRUISE DATA'!D14</f>
        <v>0</v>
      </c>
      <c r="E14" s="36">
        <f>'CRUISE DATA'!E14</f>
        <v>0</v>
      </c>
      <c r="F14" s="36">
        <f>'CRUISE DATA'!F14</f>
        <v>0</v>
      </c>
      <c r="G14" s="36">
        <f>'CRUISE DATA'!G14</f>
        <v>0</v>
      </c>
      <c r="H14" s="36">
        <f>'CRUISE DATA'!H14</f>
        <v>0</v>
      </c>
      <c r="I14" s="36">
        <f>'CRUISE DATA'!I14</f>
        <v>0</v>
      </c>
      <c r="J14" s="36">
        <f>'CRUISE DATA'!J14</f>
        <v>0</v>
      </c>
      <c r="L14" s="2">
        <v>20</v>
      </c>
      <c r="M14" s="5">
        <f>B14*(1/CRUISE_INFO!$B$2/CRUISE_INFO!$B$4)</f>
        <v>0</v>
      </c>
      <c r="N14" s="5">
        <f>C14*(1/CRUISE_INFO!$B$2/CRUISE_INFO!$B$4)</f>
        <v>0</v>
      </c>
      <c r="O14" s="5">
        <f>D14*(1/CRUISE_INFO!$B$2/CRUISE_INFO!$B$4)</f>
        <v>0</v>
      </c>
      <c r="P14" s="5">
        <f>E14*(1/CRUISE_INFO!$B$2/CRUISE_INFO!$B$4)</f>
        <v>0</v>
      </c>
      <c r="Q14" s="5">
        <f>F14*(1/CRUISE_INFO!$B$2/CRUISE_INFO!$B$4)</f>
        <v>0</v>
      </c>
      <c r="R14" s="5">
        <f>G14*(1/CRUISE_INFO!$B$2/CRUISE_INFO!$B$4)</f>
        <v>0</v>
      </c>
      <c r="S14" s="5">
        <f>H14*(1/CRUISE_INFO!$B$2/CRUISE_INFO!$B$4)</f>
        <v>0</v>
      </c>
      <c r="T14" s="5">
        <f>I14*(1/CRUISE_INFO!$B$2/CRUISE_INFO!$B$4)</f>
        <v>0</v>
      </c>
      <c r="U14" s="5">
        <f>J14*(1/CRUISE_INFO!$B$2/CRUISE_INFO!$B$4)</f>
        <v>0</v>
      </c>
      <c r="W14">
        <v>20</v>
      </c>
      <c r="X14" s="5">
        <f t="shared" si="4"/>
        <v>0</v>
      </c>
      <c r="Y14" s="5">
        <f t="shared" si="5"/>
        <v>0</v>
      </c>
      <c r="Z14" s="5">
        <f t="shared" si="6"/>
        <v>0</v>
      </c>
      <c r="AA14" s="5">
        <f t="shared" si="7"/>
        <v>0</v>
      </c>
      <c r="AB14" s="5">
        <f t="shared" si="8"/>
        <v>0</v>
      </c>
      <c r="AC14" s="5">
        <f t="shared" si="9"/>
        <v>0</v>
      </c>
      <c r="AD14" s="5">
        <f t="shared" si="10"/>
        <v>0</v>
      </c>
      <c r="AE14" s="5">
        <f t="shared" si="11"/>
        <v>0</v>
      </c>
      <c r="AF14" s="5">
        <f t="shared" si="12"/>
        <v>0</v>
      </c>
      <c r="AH14">
        <v>20</v>
      </c>
      <c r="AI14" s="1">
        <f t="shared" si="13"/>
        <v>1.9983579999999996</v>
      </c>
      <c r="AJ14" s="1">
        <f t="shared" si="1"/>
        <v>1.094921</v>
      </c>
      <c r="AK14" s="1">
        <f t="shared" si="14"/>
        <v>0.68537700000000013</v>
      </c>
      <c r="AL14" s="1">
        <f t="shared" si="15"/>
        <v>0.68537700000000013</v>
      </c>
      <c r="AM14" s="1">
        <f t="shared" si="16"/>
        <v>1.6026900000000002</v>
      </c>
      <c r="AN14" s="1">
        <f t="shared" si="17"/>
        <v>1.094921</v>
      </c>
      <c r="AO14" s="1">
        <f t="shared" si="18"/>
        <v>1.9983579999999996</v>
      </c>
      <c r="AP14" s="1">
        <f t="shared" si="19"/>
        <v>1.9983579999999996</v>
      </c>
      <c r="AQ14" s="1">
        <f t="shared" si="20"/>
        <v>1.094921</v>
      </c>
      <c r="AS14">
        <v>20</v>
      </c>
      <c r="AT14" s="10">
        <f t="shared" si="21"/>
        <v>0.91600568390172343</v>
      </c>
      <c r="AU14" s="10">
        <f t="shared" si="2"/>
        <v>0.5018889805647232</v>
      </c>
      <c r="AV14" s="10">
        <f t="shared" si="2"/>
        <v>0.31416254125412552</v>
      </c>
      <c r="AW14" s="10">
        <f t="shared" si="2"/>
        <v>0.31416254125412552</v>
      </c>
      <c r="AX14" s="10">
        <f t="shared" si="2"/>
        <v>0.73463971397139727</v>
      </c>
      <c r="AY14" s="10">
        <f t="shared" si="2"/>
        <v>0.5018889805647232</v>
      </c>
      <c r="AZ14" s="10">
        <f t="shared" si="2"/>
        <v>0.91600568390172343</v>
      </c>
      <c r="BA14" s="10">
        <f t="shared" si="2"/>
        <v>0.91600568390172343</v>
      </c>
      <c r="BB14" s="10">
        <f t="shared" si="2"/>
        <v>0.5018889805647232</v>
      </c>
      <c r="BD14">
        <v>20</v>
      </c>
      <c r="BE14" s="5">
        <f t="shared" si="22"/>
        <v>0</v>
      </c>
      <c r="BF14" s="5">
        <f t="shared" si="3"/>
        <v>0</v>
      </c>
      <c r="BG14" s="5">
        <f t="shared" si="3"/>
        <v>0</v>
      </c>
      <c r="BH14" s="5">
        <f t="shared" si="3"/>
        <v>0</v>
      </c>
      <c r="BI14" s="5">
        <f t="shared" si="3"/>
        <v>0</v>
      </c>
      <c r="BJ14" s="5">
        <f t="shared" si="3"/>
        <v>0</v>
      </c>
      <c r="BK14" s="5">
        <f t="shared" si="3"/>
        <v>0</v>
      </c>
      <c r="BL14" s="5">
        <f t="shared" si="3"/>
        <v>0</v>
      </c>
      <c r="BM14" s="5">
        <f t="shared" si="3"/>
        <v>0</v>
      </c>
    </row>
    <row r="15" spans="1:65" x14ac:dyDescent="0.25">
      <c r="A15" s="4">
        <v>22</v>
      </c>
      <c r="B15" s="36">
        <f>'CRUISE DATA'!B15</f>
        <v>0</v>
      </c>
      <c r="C15" s="36">
        <f>'CRUISE DATA'!C15</f>
        <v>0</v>
      </c>
      <c r="D15" s="36">
        <f>'CRUISE DATA'!D15</f>
        <v>0</v>
      </c>
      <c r="E15" s="36">
        <f>'CRUISE DATA'!E15</f>
        <v>0</v>
      </c>
      <c r="F15" s="36">
        <f>'CRUISE DATA'!F15</f>
        <v>0</v>
      </c>
      <c r="G15" s="36">
        <f>'CRUISE DATA'!G15</f>
        <v>0</v>
      </c>
      <c r="H15" s="36">
        <f>'CRUISE DATA'!H15</f>
        <v>0</v>
      </c>
      <c r="I15" s="36">
        <f>'CRUISE DATA'!I15</f>
        <v>0</v>
      </c>
      <c r="J15" s="36">
        <f>'CRUISE DATA'!J15</f>
        <v>0</v>
      </c>
      <c r="L15" s="2">
        <v>22</v>
      </c>
      <c r="M15" s="5">
        <f>B15*(1/CRUISE_INFO!$B$2/CRUISE_INFO!$B$4)</f>
        <v>0</v>
      </c>
      <c r="N15" s="5">
        <f>C15*(1/CRUISE_INFO!$B$2/CRUISE_INFO!$B$4)</f>
        <v>0</v>
      </c>
      <c r="O15" s="5">
        <f>D15*(1/CRUISE_INFO!$B$2/CRUISE_INFO!$B$4)</f>
        <v>0</v>
      </c>
      <c r="P15" s="5">
        <f>E15*(1/CRUISE_INFO!$B$2/CRUISE_INFO!$B$4)</f>
        <v>0</v>
      </c>
      <c r="Q15" s="5">
        <f>F15*(1/CRUISE_INFO!$B$2/CRUISE_INFO!$B$4)</f>
        <v>0</v>
      </c>
      <c r="R15" s="5">
        <f>G15*(1/CRUISE_INFO!$B$2/CRUISE_INFO!$B$4)</f>
        <v>0</v>
      </c>
      <c r="S15" s="5">
        <f>H15*(1/CRUISE_INFO!$B$2/CRUISE_INFO!$B$4)</f>
        <v>0</v>
      </c>
      <c r="T15" s="5">
        <f>I15*(1/CRUISE_INFO!$B$2/CRUISE_INFO!$B$4)</f>
        <v>0</v>
      </c>
      <c r="U15" s="5">
        <f>J15*(1/CRUISE_INFO!$B$2/CRUISE_INFO!$B$4)</f>
        <v>0</v>
      </c>
      <c r="W15">
        <v>22</v>
      </c>
      <c r="X15" s="5">
        <f t="shared" si="4"/>
        <v>0</v>
      </c>
      <c r="Y15" s="5">
        <f t="shared" si="5"/>
        <v>0</v>
      </c>
      <c r="Z15" s="5">
        <f t="shared" si="6"/>
        <v>0</v>
      </c>
      <c r="AA15" s="5">
        <f t="shared" si="7"/>
        <v>0</v>
      </c>
      <c r="AB15" s="5">
        <f t="shared" si="8"/>
        <v>0</v>
      </c>
      <c r="AC15" s="5">
        <f t="shared" si="9"/>
        <v>0</v>
      </c>
      <c r="AD15" s="5">
        <f t="shared" si="10"/>
        <v>0</v>
      </c>
      <c r="AE15" s="5">
        <f t="shared" si="11"/>
        <v>0</v>
      </c>
      <c r="AF15" s="5">
        <f t="shared" si="12"/>
        <v>0</v>
      </c>
      <c r="AH15">
        <v>22</v>
      </c>
      <c r="AI15" s="1">
        <f t="shared" si="13"/>
        <v>2.4048620000000001</v>
      </c>
      <c r="AJ15" s="1">
        <f t="shared" si="1"/>
        <v>1.2814950000000001</v>
      </c>
      <c r="AK15" s="1">
        <f t="shared" si="14"/>
        <v>0.78944500000000006</v>
      </c>
      <c r="AL15" s="1">
        <f t="shared" si="15"/>
        <v>0.78944500000000006</v>
      </c>
      <c r="AM15" s="1">
        <f t="shared" si="16"/>
        <v>1.902946</v>
      </c>
      <c r="AN15" s="1">
        <f t="shared" si="17"/>
        <v>1.2814950000000001</v>
      </c>
      <c r="AO15" s="1">
        <f t="shared" si="18"/>
        <v>2.4048620000000001</v>
      </c>
      <c r="AP15" s="1">
        <f t="shared" si="19"/>
        <v>2.4048620000000001</v>
      </c>
      <c r="AQ15" s="1">
        <f t="shared" si="20"/>
        <v>1.2814950000000001</v>
      </c>
      <c r="AS15">
        <v>22</v>
      </c>
      <c r="AT15" s="10">
        <f t="shared" si="21"/>
        <v>0.91102367812538843</v>
      </c>
      <c r="AU15" s="10">
        <f t="shared" si="2"/>
        <v>0.48546331905917872</v>
      </c>
      <c r="AV15" s="10">
        <f t="shared" si="2"/>
        <v>0.29906210318001503</v>
      </c>
      <c r="AW15" s="10">
        <f t="shared" si="2"/>
        <v>0.29906210318001503</v>
      </c>
      <c r="AX15" s="10">
        <f t="shared" si="2"/>
        <v>0.72088496728460738</v>
      </c>
      <c r="AY15" s="10">
        <f t="shared" si="2"/>
        <v>0.48546331905917872</v>
      </c>
      <c r="AZ15" s="10">
        <f t="shared" si="2"/>
        <v>0.91102367812538843</v>
      </c>
      <c r="BA15" s="10">
        <f t="shared" si="2"/>
        <v>0.91102367812538843</v>
      </c>
      <c r="BB15" s="10">
        <f t="shared" si="2"/>
        <v>0.48546331905917872</v>
      </c>
      <c r="BD15">
        <v>22</v>
      </c>
      <c r="BE15" s="5">
        <f t="shared" si="22"/>
        <v>0</v>
      </c>
      <c r="BF15" s="5">
        <f t="shared" si="3"/>
        <v>0</v>
      </c>
      <c r="BG15" s="5">
        <f t="shared" si="3"/>
        <v>0</v>
      </c>
      <c r="BH15" s="5">
        <f t="shared" si="3"/>
        <v>0</v>
      </c>
      <c r="BI15" s="5">
        <f t="shared" si="3"/>
        <v>0</v>
      </c>
      <c r="BJ15" s="5">
        <f t="shared" si="3"/>
        <v>0</v>
      </c>
      <c r="BK15" s="5">
        <f t="shared" si="3"/>
        <v>0</v>
      </c>
      <c r="BL15" s="5">
        <f t="shared" si="3"/>
        <v>0</v>
      </c>
      <c r="BM15" s="5">
        <f t="shared" si="3"/>
        <v>0</v>
      </c>
    </row>
    <row r="16" spans="1:65" x14ac:dyDescent="0.25">
      <c r="A16" s="4">
        <v>24</v>
      </c>
      <c r="B16" s="36">
        <f>'CRUISE DATA'!B16</f>
        <v>0</v>
      </c>
      <c r="C16" s="36">
        <f>'CRUISE DATA'!C16</f>
        <v>0</v>
      </c>
      <c r="D16" s="36">
        <f>'CRUISE DATA'!D16</f>
        <v>0</v>
      </c>
      <c r="E16" s="36">
        <f>'CRUISE DATA'!E16</f>
        <v>0</v>
      </c>
      <c r="F16" s="36">
        <f>'CRUISE DATA'!F16</f>
        <v>0</v>
      </c>
      <c r="G16" s="36">
        <f>'CRUISE DATA'!G16</f>
        <v>0</v>
      </c>
      <c r="H16" s="36">
        <f>'CRUISE DATA'!H16</f>
        <v>0</v>
      </c>
      <c r="I16" s="36">
        <f>'CRUISE DATA'!I16</f>
        <v>0</v>
      </c>
      <c r="J16" s="36">
        <f>'CRUISE DATA'!J16</f>
        <v>0</v>
      </c>
      <c r="L16" s="2">
        <v>24</v>
      </c>
      <c r="M16" s="5">
        <f>B16*(1/CRUISE_INFO!$B$2/CRUISE_INFO!$B$4)</f>
        <v>0</v>
      </c>
      <c r="N16" s="5">
        <f>C16*(1/CRUISE_INFO!$B$2/CRUISE_INFO!$B$4)</f>
        <v>0</v>
      </c>
      <c r="O16" s="5">
        <f>D16*(1/CRUISE_INFO!$B$2/CRUISE_INFO!$B$4)</f>
        <v>0</v>
      </c>
      <c r="P16" s="5">
        <f>E16*(1/CRUISE_INFO!$B$2/CRUISE_INFO!$B$4)</f>
        <v>0</v>
      </c>
      <c r="Q16" s="5">
        <f>F16*(1/CRUISE_INFO!$B$2/CRUISE_INFO!$B$4)</f>
        <v>0</v>
      </c>
      <c r="R16" s="5">
        <f>G16*(1/CRUISE_INFO!$B$2/CRUISE_INFO!$B$4)</f>
        <v>0</v>
      </c>
      <c r="S16" s="5">
        <f>H16*(1/CRUISE_INFO!$B$2/CRUISE_INFO!$B$4)</f>
        <v>0</v>
      </c>
      <c r="T16" s="5">
        <f>I16*(1/CRUISE_INFO!$B$2/CRUISE_INFO!$B$4)</f>
        <v>0</v>
      </c>
      <c r="U16" s="5">
        <f>J16*(1/CRUISE_INFO!$B$2/CRUISE_INFO!$B$4)</f>
        <v>0</v>
      </c>
      <c r="W16">
        <v>24</v>
      </c>
      <c r="X16" s="5">
        <f t="shared" si="4"/>
        <v>0</v>
      </c>
      <c r="Y16" s="5">
        <f t="shared" si="5"/>
        <v>0</v>
      </c>
      <c r="Z16" s="5">
        <f t="shared" si="6"/>
        <v>0</v>
      </c>
      <c r="AA16" s="5">
        <f t="shared" si="7"/>
        <v>0</v>
      </c>
      <c r="AB16" s="5">
        <f t="shared" si="8"/>
        <v>0</v>
      </c>
      <c r="AC16" s="5">
        <f t="shared" si="9"/>
        <v>0</v>
      </c>
      <c r="AD16" s="5">
        <f t="shared" si="10"/>
        <v>0</v>
      </c>
      <c r="AE16" s="5">
        <f t="shared" si="11"/>
        <v>0</v>
      </c>
      <c r="AF16" s="5">
        <f t="shared" si="12"/>
        <v>0</v>
      </c>
      <c r="AH16">
        <v>24</v>
      </c>
      <c r="AI16" s="1">
        <f t="shared" si="13"/>
        <v>2.8488859999999998</v>
      </c>
      <c r="AJ16" s="1">
        <f t="shared" si="1"/>
        <v>1.481757</v>
      </c>
      <c r="AK16" s="1">
        <f t="shared" si="14"/>
        <v>0.90048099999999986</v>
      </c>
      <c r="AL16" s="1">
        <f t="shared" si="15"/>
        <v>0.90048099999999986</v>
      </c>
      <c r="AM16" s="1">
        <f t="shared" si="16"/>
        <v>2.2285620000000002</v>
      </c>
      <c r="AN16" s="1">
        <f t="shared" si="17"/>
        <v>1.481757</v>
      </c>
      <c r="AO16" s="1">
        <f t="shared" si="18"/>
        <v>2.8488859999999998</v>
      </c>
      <c r="AP16" s="1">
        <f t="shared" si="19"/>
        <v>2.8488859999999998</v>
      </c>
      <c r="AQ16" s="1">
        <f t="shared" si="20"/>
        <v>1.481757</v>
      </c>
      <c r="AS16">
        <v>24</v>
      </c>
      <c r="AT16" s="10">
        <f t="shared" si="21"/>
        <v>0.90685416921321771</v>
      </c>
      <c r="AU16" s="10">
        <f t="shared" si="2"/>
        <v>0.47167121226011494</v>
      </c>
      <c r="AV16" s="10">
        <f t="shared" si="2"/>
        <v>0.28664009340748886</v>
      </c>
      <c r="AW16" s="10">
        <f t="shared" si="2"/>
        <v>0.28664009340748886</v>
      </c>
      <c r="AX16" s="10">
        <f t="shared" si="2"/>
        <v>0.7093933351668501</v>
      </c>
      <c r="AY16" s="10">
        <f t="shared" si="2"/>
        <v>0.47167121226011494</v>
      </c>
      <c r="AZ16" s="10">
        <f t="shared" si="2"/>
        <v>0.90685416921321771</v>
      </c>
      <c r="BA16" s="10">
        <f t="shared" si="2"/>
        <v>0.90685416921321771</v>
      </c>
      <c r="BB16" s="10">
        <f t="shared" si="2"/>
        <v>0.47167121226011494</v>
      </c>
      <c r="BD16">
        <v>24</v>
      </c>
      <c r="BE16" s="5">
        <f t="shared" si="22"/>
        <v>0</v>
      </c>
      <c r="BF16" s="5">
        <f t="shared" si="3"/>
        <v>0</v>
      </c>
      <c r="BG16" s="5">
        <f t="shared" si="3"/>
        <v>0</v>
      </c>
      <c r="BH16" s="5">
        <f t="shared" si="3"/>
        <v>0</v>
      </c>
      <c r="BI16" s="5">
        <f t="shared" si="3"/>
        <v>0</v>
      </c>
      <c r="BJ16" s="5">
        <f t="shared" si="3"/>
        <v>0</v>
      </c>
      <c r="BK16" s="5">
        <f t="shared" si="3"/>
        <v>0</v>
      </c>
      <c r="BL16" s="5">
        <f t="shared" si="3"/>
        <v>0</v>
      </c>
      <c r="BM16" s="5">
        <f t="shared" si="3"/>
        <v>0</v>
      </c>
    </row>
    <row r="17" spans="1:65" x14ac:dyDescent="0.25">
      <c r="A17" s="4">
        <v>26</v>
      </c>
      <c r="B17" s="36">
        <f>'CRUISE DATA'!B17</f>
        <v>0</v>
      </c>
      <c r="C17" s="36">
        <f>'CRUISE DATA'!C17</f>
        <v>0</v>
      </c>
      <c r="D17" s="36">
        <f>'CRUISE DATA'!D17</f>
        <v>0</v>
      </c>
      <c r="E17" s="36">
        <f>'CRUISE DATA'!E17</f>
        <v>0</v>
      </c>
      <c r="F17" s="36">
        <f>'CRUISE DATA'!F17</f>
        <v>0</v>
      </c>
      <c r="G17" s="36">
        <f>'CRUISE DATA'!G17</f>
        <v>0</v>
      </c>
      <c r="H17" s="36">
        <f>'CRUISE DATA'!H17</f>
        <v>0</v>
      </c>
      <c r="I17" s="36">
        <f>'CRUISE DATA'!I17</f>
        <v>0</v>
      </c>
      <c r="J17" s="36">
        <f>'CRUISE DATA'!J17</f>
        <v>0</v>
      </c>
      <c r="L17" s="2">
        <v>26</v>
      </c>
      <c r="M17" s="5">
        <f>B17*(1/CRUISE_INFO!$B$2/CRUISE_INFO!$B$4)</f>
        <v>0</v>
      </c>
      <c r="N17" s="5">
        <f>C17*(1/CRUISE_INFO!$B$2/CRUISE_INFO!$B$4)</f>
        <v>0</v>
      </c>
      <c r="O17" s="5">
        <f>D17*(1/CRUISE_INFO!$B$2/CRUISE_INFO!$B$4)</f>
        <v>0</v>
      </c>
      <c r="P17" s="5">
        <f>E17*(1/CRUISE_INFO!$B$2/CRUISE_INFO!$B$4)</f>
        <v>0</v>
      </c>
      <c r="Q17" s="5">
        <f>F17*(1/CRUISE_INFO!$B$2/CRUISE_INFO!$B$4)</f>
        <v>0</v>
      </c>
      <c r="R17" s="5">
        <f>G17*(1/CRUISE_INFO!$B$2/CRUISE_INFO!$B$4)</f>
        <v>0</v>
      </c>
      <c r="S17" s="5">
        <f>H17*(1/CRUISE_INFO!$B$2/CRUISE_INFO!$B$4)</f>
        <v>0</v>
      </c>
      <c r="T17" s="5">
        <f>I17*(1/CRUISE_INFO!$B$2/CRUISE_INFO!$B$4)</f>
        <v>0</v>
      </c>
      <c r="U17" s="5">
        <f>J17*(1/CRUISE_INFO!$B$2/CRUISE_INFO!$B$4)</f>
        <v>0</v>
      </c>
      <c r="W17">
        <v>26</v>
      </c>
      <c r="X17" s="5">
        <f t="shared" si="4"/>
        <v>0</v>
      </c>
      <c r="Y17" s="5">
        <f t="shared" si="5"/>
        <v>0</v>
      </c>
      <c r="Z17" s="5">
        <f t="shared" si="6"/>
        <v>0</v>
      </c>
      <c r="AA17" s="5">
        <f t="shared" si="7"/>
        <v>0</v>
      </c>
      <c r="AB17" s="5">
        <f t="shared" si="8"/>
        <v>0</v>
      </c>
      <c r="AC17" s="5">
        <f t="shared" si="9"/>
        <v>0</v>
      </c>
      <c r="AD17" s="5">
        <f t="shared" si="10"/>
        <v>0</v>
      </c>
      <c r="AE17" s="5">
        <f t="shared" si="11"/>
        <v>0</v>
      </c>
      <c r="AF17" s="5">
        <f t="shared" si="12"/>
        <v>0</v>
      </c>
      <c r="AH17">
        <v>26</v>
      </c>
      <c r="AI17" s="1">
        <f t="shared" si="13"/>
        <v>3.3304299999999998</v>
      </c>
      <c r="AJ17" s="1">
        <f t="shared" si="1"/>
        <v>1.6957070000000001</v>
      </c>
      <c r="AK17" s="1">
        <f t="shared" si="14"/>
        <v>1.0184850000000001</v>
      </c>
      <c r="AL17" s="1">
        <f t="shared" si="15"/>
        <v>1.0184850000000001</v>
      </c>
      <c r="AM17" s="1">
        <f t="shared" si="16"/>
        <v>2.5795379999999999</v>
      </c>
      <c r="AN17" s="1">
        <f t="shared" si="17"/>
        <v>1.6957070000000001</v>
      </c>
      <c r="AO17" s="1">
        <f t="shared" si="18"/>
        <v>3.3304299999999998</v>
      </c>
      <c r="AP17" s="1">
        <f t="shared" si="19"/>
        <v>3.3304299999999998</v>
      </c>
      <c r="AQ17" s="1">
        <f t="shared" si="20"/>
        <v>1.6957070000000001</v>
      </c>
      <c r="AS17">
        <v>26</v>
      </c>
      <c r="AT17" s="10">
        <f t="shared" si="21"/>
        <v>0.90331345757849946</v>
      </c>
      <c r="AU17" s="10">
        <f t="shared" si="2"/>
        <v>0.45992708245183495</v>
      </c>
      <c r="AV17" s="10">
        <f t="shared" si="2"/>
        <v>0.27624397055090127</v>
      </c>
      <c r="AW17" s="10">
        <f t="shared" si="2"/>
        <v>0.27624397055090127</v>
      </c>
      <c r="AX17" s="10">
        <f t="shared" si="2"/>
        <v>0.69964881103494969</v>
      </c>
      <c r="AY17" s="10">
        <f t="shared" si="2"/>
        <v>0.45992708245183495</v>
      </c>
      <c r="AZ17" s="10">
        <f t="shared" si="2"/>
        <v>0.90331345757849946</v>
      </c>
      <c r="BA17" s="10">
        <f t="shared" si="2"/>
        <v>0.90331345757849946</v>
      </c>
      <c r="BB17" s="10">
        <f t="shared" si="2"/>
        <v>0.45992708245183495</v>
      </c>
      <c r="BD17">
        <v>26</v>
      </c>
      <c r="BE17" s="5">
        <f t="shared" si="22"/>
        <v>0</v>
      </c>
      <c r="BF17" s="5">
        <f t="shared" si="3"/>
        <v>0</v>
      </c>
      <c r="BG17" s="5">
        <f t="shared" si="3"/>
        <v>0</v>
      </c>
      <c r="BH17" s="5">
        <f t="shared" si="3"/>
        <v>0</v>
      </c>
      <c r="BI17" s="5">
        <f t="shared" si="3"/>
        <v>0</v>
      </c>
      <c r="BJ17" s="5">
        <f t="shared" si="3"/>
        <v>0</v>
      </c>
      <c r="BK17" s="5">
        <f t="shared" si="3"/>
        <v>0</v>
      </c>
      <c r="BL17" s="5">
        <f t="shared" si="3"/>
        <v>0</v>
      </c>
      <c r="BM17" s="5">
        <f t="shared" si="3"/>
        <v>0</v>
      </c>
    </row>
    <row r="18" spans="1:65" x14ac:dyDescent="0.25">
      <c r="A18" s="4">
        <v>28</v>
      </c>
      <c r="B18" s="36">
        <f>'CRUISE DATA'!B18</f>
        <v>0</v>
      </c>
      <c r="C18" s="36">
        <f>'CRUISE DATA'!C18</f>
        <v>0</v>
      </c>
      <c r="D18" s="36">
        <f>'CRUISE DATA'!D18</f>
        <v>0</v>
      </c>
      <c r="E18" s="36">
        <f>'CRUISE DATA'!E18</f>
        <v>0</v>
      </c>
      <c r="F18" s="36">
        <f>'CRUISE DATA'!F18</f>
        <v>0</v>
      </c>
      <c r="G18" s="36">
        <f>'CRUISE DATA'!G18</f>
        <v>0</v>
      </c>
      <c r="H18" s="36">
        <f>'CRUISE DATA'!H18</f>
        <v>0</v>
      </c>
      <c r="I18" s="36">
        <f>'CRUISE DATA'!I18</f>
        <v>0</v>
      </c>
      <c r="J18" s="36">
        <f>'CRUISE DATA'!J18</f>
        <v>0</v>
      </c>
      <c r="L18" s="2">
        <v>28</v>
      </c>
      <c r="M18" s="5">
        <f>B18*(1/CRUISE_INFO!$B$2/CRUISE_INFO!$B$4)</f>
        <v>0</v>
      </c>
      <c r="N18" s="5">
        <f>C18*(1/CRUISE_INFO!$B$2/CRUISE_INFO!$B$4)</f>
        <v>0</v>
      </c>
      <c r="O18" s="5">
        <f>D18*(1/CRUISE_INFO!$B$2/CRUISE_INFO!$B$4)</f>
        <v>0</v>
      </c>
      <c r="P18" s="5">
        <f>E18*(1/CRUISE_INFO!$B$2/CRUISE_INFO!$B$4)</f>
        <v>0</v>
      </c>
      <c r="Q18" s="5">
        <f>F18*(1/CRUISE_INFO!$B$2/CRUISE_INFO!$B$4)</f>
        <v>0</v>
      </c>
      <c r="R18" s="5">
        <f>G18*(1/CRUISE_INFO!$B$2/CRUISE_INFO!$B$4)</f>
        <v>0</v>
      </c>
      <c r="S18" s="5">
        <f>H18*(1/CRUISE_INFO!$B$2/CRUISE_INFO!$B$4)</f>
        <v>0</v>
      </c>
      <c r="T18" s="5">
        <f>I18*(1/CRUISE_INFO!$B$2/CRUISE_INFO!$B$4)</f>
        <v>0</v>
      </c>
      <c r="U18" s="5">
        <f>J18*(1/CRUISE_INFO!$B$2/CRUISE_INFO!$B$4)</f>
        <v>0</v>
      </c>
      <c r="W18">
        <v>28</v>
      </c>
      <c r="X18" s="5">
        <f t="shared" si="4"/>
        <v>0</v>
      </c>
      <c r="Y18" s="5">
        <f t="shared" si="5"/>
        <v>0</v>
      </c>
      <c r="Z18" s="5">
        <f t="shared" si="6"/>
        <v>0</v>
      </c>
      <c r="AA18" s="5">
        <f t="shared" si="7"/>
        <v>0</v>
      </c>
      <c r="AB18" s="5">
        <f t="shared" si="8"/>
        <v>0</v>
      </c>
      <c r="AC18" s="5">
        <f t="shared" si="9"/>
        <v>0</v>
      </c>
      <c r="AD18" s="5">
        <f t="shared" si="10"/>
        <v>0</v>
      </c>
      <c r="AE18" s="5">
        <f t="shared" si="11"/>
        <v>0</v>
      </c>
      <c r="AF18" s="5">
        <f t="shared" si="12"/>
        <v>0</v>
      </c>
      <c r="AH18">
        <v>28</v>
      </c>
      <c r="AI18" s="1">
        <f t="shared" si="13"/>
        <v>3.849494</v>
      </c>
      <c r="AJ18" s="1">
        <f t="shared" si="1"/>
        <v>1.9233449999999999</v>
      </c>
      <c r="AK18" s="1">
        <f t="shared" si="14"/>
        <v>1.1434570000000002</v>
      </c>
      <c r="AL18" s="1">
        <f t="shared" si="15"/>
        <v>1.1434570000000002</v>
      </c>
      <c r="AM18" s="1">
        <f t="shared" si="16"/>
        <v>2.9558740000000001</v>
      </c>
      <c r="AN18" s="1">
        <f t="shared" si="17"/>
        <v>1.9233449999999999</v>
      </c>
      <c r="AO18" s="1">
        <f t="shared" si="18"/>
        <v>3.849494</v>
      </c>
      <c r="AP18" s="1">
        <f t="shared" si="19"/>
        <v>3.849494</v>
      </c>
      <c r="AQ18" s="1">
        <f t="shared" si="20"/>
        <v>1.9233449999999999</v>
      </c>
      <c r="AS18">
        <v>28</v>
      </c>
      <c r="AT18" s="10">
        <f t="shared" si="21"/>
        <v>0.90026932114980218</v>
      </c>
      <c r="AU18" s="10">
        <f t="shared" si="2"/>
        <v>0.44980677914730249</v>
      </c>
      <c r="AV18" s="10">
        <f t="shared" si="2"/>
        <v>0.26741677143904874</v>
      </c>
      <c r="AW18" s="10">
        <f t="shared" si="2"/>
        <v>0.26741677143904874</v>
      </c>
      <c r="AX18" s="10">
        <f t="shared" si="2"/>
        <v>0.69128116042896814</v>
      </c>
      <c r="AY18" s="10">
        <f t="shared" si="2"/>
        <v>0.44980677914730249</v>
      </c>
      <c r="AZ18" s="10">
        <f t="shared" si="2"/>
        <v>0.90026932114980218</v>
      </c>
      <c r="BA18" s="10">
        <f t="shared" si="2"/>
        <v>0.90026932114980218</v>
      </c>
      <c r="BB18" s="10">
        <f t="shared" si="2"/>
        <v>0.44980677914730249</v>
      </c>
      <c r="BD18">
        <v>28</v>
      </c>
      <c r="BE18" s="5">
        <f t="shared" si="22"/>
        <v>0</v>
      </c>
      <c r="BF18" s="5">
        <f t="shared" si="3"/>
        <v>0</v>
      </c>
      <c r="BG18" s="5">
        <f t="shared" si="3"/>
        <v>0</v>
      </c>
      <c r="BH18" s="5">
        <f t="shared" si="3"/>
        <v>0</v>
      </c>
      <c r="BI18" s="5">
        <f t="shared" si="3"/>
        <v>0</v>
      </c>
      <c r="BJ18" s="5">
        <f t="shared" si="3"/>
        <v>0</v>
      </c>
      <c r="BK18" s="5">
        <f t="shared" si="3"/>
        <v>0</v>
      </c>
      <c r="BL18" s="5">
        <f t="shared" si="3"/>
        <v>0</v>
      </c>
      <c r="BM18" s="5">
        <f t="shared" si="3"/>
        <v>0</v>
      </c>
    </row>
    <row r="19" spans="1:65" x14ac:dyDescent="0.25">
      <c r="A19" s="4" t="s">
        <v>7</v>
      </c>
      <c r="B19" s="36">
        <f>'CRUISE DATA'!B19</f>
        <v>0</v>
      </c>
      <c r="C19" s="36">
        <f>'CRUISE DATA'!C19</f>
        <v>0</v>
      </c>
      <c r="D19" s="36">
        <f>'CRUISE DATA'!D19</f>
        <v>0</v>
      </c>
      <c r="E19" s="36">
        <f>'CRUISE DATA'!E19</f>
        <v>0</v>
      </c>
      <c r="F19" s="36">
        <f>'CRUISE DATA'!F19</f>
        <v>0</v>
      </c>
      <c r="G19" s="36">
        <f>'CRUISE DATA'!G19</f>
        <v>0</v>
      </c>
      <c r="H19" s="36">
        <f>'CRUISE DATA'!H19</f>
        <v>0</v>
      </c>
      <c r="I19" s="36">
        <f>'CRUISE DATA'!I19</f>
        <v>0</v>
      </c>
      <c r="J19" s="36">
        <f>'CRUISE DATA'!J19</f>
        <v>0</v>
      </c>
      <c r="L19" s="2">
        <v>30</v>
      </c>
      <c r="M19" s="5">
        <f>B19*(1/CRUISE_INFO!$B$2/CRUISE_INFO!$B$4)</f>
        <v>0</v>
      </c>
      <c r="N19" s="5">
        <f>C19*(1/CRUISE_INFO!$B$2/CRUISE_INFO!$B$4)</f>
        <v>0</v>
      </c>
      <c r="O19" s="5">
        <f>D19*(1/CRUISE_INFO!$B$2/CRUISE_INFO!$B$4)</f>
        <v>0</v>
      </c>
      <c r="P19" s="5">
        <f>E19*(1/CRUISE_INFO!$B$2/CRUISE_INFO!$B$4)</f>
        <v>0</v>
      </c>
      <c r="Q19" s="5">
        <f>F19*(1/CRUISE_INFO!$B$2/CRUISE_INFO!$B$4)</f>
        <v>0</v>
      </c>
      <c r="R19" s="5">
        <f>G19*(1/CRUISE_INFO!$B$2/CRUISE_INFO!$B$4)</f>
        <v>0</v>
      </c>
      <c r="S19" s="5">
        <f>H19*(1/CRUISE_INFO!$B$2/CRUISE_INFO!$B$4)</f>
        <v>0</v>
      </c>
      <c r="T19" s="5">
        <f>I19*(1/CRUISE_INFO!$B$2/CRUISE_INFO!$B$4)</f>
        <v>0</v>
      </c>
      <c r="U19" s="5">
        <f>J19*(1/CRUISE_INFO!$B$2/CRUISE_INFO!$B$4)</f>
        <v>0</v>
      </c>
      <c r="W19">
        <v>30</v>
      </c>
      <c r="X19" s="5">
        <f t="shared" si="4"/>
        <v>0</v>
      </c>
      <c r="Y19" s="5">
        <f t="shared" si="5"/>
        <v>0</v>
      </c>
      <c r="Z19" s="5">
        <f t="shared" si="6"/>
        <v>0</v>
      </c>
      <c r="AA19" s="5">
        <f t="shared" si="7"/>
        <v>0</v>
      </c>
      <c r="AB19" s="5">
        <f t="shared" si="8"/>
        <v>0</v>
      </c>
      <c r="AC19" s="5">
        <f t="shared" si="9"/>
        <v>0</v>
      </c>
      <c r="AD19" s="5">
        <f t="shared" si="10"/>
        <v>0</v>
      </c>
      <c r="AE19" s="5">
        <f t="shared" si="11"/>
        <v>0</v>
      </c>
      <c r="AF19" s="5">
        <f t="shared" si="12"/>
        <v>0</v>
      </c>
      <c r="AH19">
        <v>30</v>
      </c>
      <c r="AI19" s="1">
        <f t="shared" si="13"/>
        <v>4.4060779999999999</v>
      </c>
      <c r="AJ19" s="1">
        <f t="shared" si="1"/>
        <v>2.1646710000000002</v>
      </c>
      <c r="AK19" s="1">
        <f t="shared" si="14"/>
        <v>1.2753970000000001</v>
      </c>
      <c r="AL19" s="1">
        <f t="shared" si="15"/>
        <v>1.2753970000000001</v>
      </c>
      <c r="AM19" s="1">
        <f t="shared" si="16"/>
        <v>3.3575699999999999</v>
      </c>
      <c r="AN19" s="1">
        <f t="shared" si="17"/>
        <v>2.1646710000000002</v>
      </c>
      <c r="AO19" s="1">
        <f t="shared" si="18"/>
        <v>4.4060779999999999</v>
      </c>
      <c r="AP19" s="1">
        <f t="shared" si="19"/>
        <v>4.4060779999999999</v>
      </c>
      <c r="AQ19" s="1">
        <f t="shared" si="20"/>
        <v>2.1646710000000002</v>
      </c>
      <c r="AS19">
        <v>30</v>
      </c>
      <c r="AT19" s="10">
        <f t="shared" si="21"/>
        <v>0.89762416982438986</v>
      </c>
      <c r="AU19" s="10">
        <f t="shared" si="2"/>
        <v>0.4409955995599561</v>
      </c>
      <c r="AV19" s="10">
        <f t="shared" si="2"/>
        <v>0.25982907550014267</v>
      </c>
      <c r="AW19" s="10">
        <f t="shared" si="2"/>
        <v>0.25982907550014267</v>
      </c>
      <c r="AX19" s="10">
        <f t="shared" si="2"/>
        <v>0.68401784622906736</v>
      </c>
      <c r="AY19" s="10">
        <f t="shared" si="2"/>
        <v>0.4409955995599561</v>
      </c>
      <c r="AZ19" s="10">
        <f t="shared" si="2"/>
        <v>0.89762416982438986</v>
      </c>
      <c r="BA19" s="10">
        <f t="shared" si="2"/>
        <v>0.89762416982438986</v>
      </c>
      <c r="BB19" s="10">
        <f t="shared" si="2"/>
        <v>0.4409955995599561</v>
      </c>
      <c r="BD19">
        <v>30</v>
      </c>
      <c r="BE19" s="5">
        <f t="shared" si="22"/>
        <v>0</v>
      </c>
      <c r="BF19" s="5">
        <f t="shared" si="3"/>
        <v>0</v>
      </c>
      <c r="BG19" s="5">
        <f t="shared" si="3"/>
        <v>0</v>
      </c>
      <c r="BH19" s="5">
        <f t="shared" si="3"/>
        <v>0</v>
      </c>
      <c r="BI19" s="5">
        <f t="shared" si="3"/>
        <v>0</v>
      </c>
      <c r="BJ19" s="5">
        <f t="shared" si="3"/>
        <v>0</v>
      </c>
      <c r="BK19" s="5">
        <f t="shared" si="3"/>
        <v>0</v>
      </c>
      <c r="BL19" s="5">
        <f t="shared" si="3"/>
        <v>0</v>
      </c>
      <c r="BM19" s="5">
        <f t="shared" si="3"/>
        <v>0</v>
      </c>
    </row>
    <row r="20" spans="1:65" x14ac:dyDescent="0.25">
      <c r="B20" s="37"/>
      <c r="C20" s="37"/>
      <c r="D20" s="37"/>
      <c r="E20" s="37"/>
      <c r="F20" s="37"/>
      <c r="G20" s="37"/>
      <c r="H20" s="37"/>
      <c r="I20" s="37"/>
      <c r="J20" s="37"/>
      <c r="L20" s="2"/>
      <c r="M20" s="2"/>
      <c r="N20" s="2"/>
      <c r="O20" s="2"/>
      <c r="P20" s="2"/>
      <c r="Q20" s="2"/>
      <c r="R20" s="2"/>
      <c r="S20" s="2"/>
      <c r="T20" s="2"/>
      <c r="U20" s="6">
        <f>SUM(M5:U19)</f>
        <v>180</v>
      </c>
      <c r="AF20" s="7">
        <f>SUM(X5:AF19)</f>
        <v>104.71680000000001</v>
      </c>
      <c r="BM20" s="7">
        <f>SUM(BE5:BM19)</f>
        <v>64.879153333333335</v>
      </c>
    </row>
    <row r="21" spans="1:65" x14ac:dyDescent="0.25">
      <c r="B21" s="37"/>
      <c r="C21" s="37"/>
      <c r="D21" s="37"/>
      <c r="E21" s="37"/>
      <c r="F21" s="37"/>
      <c r="G21" s="37"/>
      <c r="H21" s="37"/>
      <c r="I21" s="37"/>
      <c r="J21" s="37"/>
      <c r="L21" s="2"/>
      <c r="M21" s="2"/>
      <c r="N21" s="2"/>
      <c r="O21" s="2"/>
      <c r="P21" s="2"/>
      <c r="Q21" s="2"/>
      <c r="R21" s="2"/>
      <c r="S21" s="2"/>
      <c r="T21" s="2"/>
      <c r="U21" s="2"/>
    </row>
    <row r="22" spans="1:65" ht="30" x14ac:dyDescent="0.25">
      <c r="A22" t="s">
        <v>9</v>
      </c>
      <c r="B22" s="38" t="s">
        <v>5</v>
      </c>
      <c r="C22" s="38" t="s">
        <v>23</v>
      </c>
      <c r="D22" s="38" t="s">
        <v>1</v>
      </c>
      <c r="E22" s="38" t="s">
        <v>2</v>
      </c>
      <c r="F22" s="38" t="s">
        <v>3</v>
      </c>
      <c r="G22" s="38" t="s">
        <v>4</v>
      </c>
      <c r="H22" s="38" t="s">
        <v>6</v>
      </c>
      <c r="I22" s="38" t="s">
        <v>11</v>
      </c>
      <c r="J22" s="38" t="s">
        <v>12</v>
      </c>
      <c r="L22" s="2" t="s">
        <v>9</v>
      </c>
      <c r="M22" s="8" t="s">
        <v>5</v>
      </c>
      <c r="N22" s="8" t="s">
        <v>23</v>
      </c>
      <c r="O22" s="8" t="s">
        <v>1</v>
      </c>
      <c r="P22" s="8" t="s">
        <v>2</v>
      </c>
      <c r="Q22" s="8" t="s">
        <v>3</v>
      </c>
      <c r="R22" s="8" t="s">
        <v>4</v>
      </c>
      <c r="S22" s="8" t="s">
        <v>6</v>
      </c>
      <c r="T22" s="8" t="s">
        <v>11</v>
      </c>
      <c r="U22" s="8" t="s">
        <v>12</v>
      </c>
      <c r="W22" t="s">
        <v>9</v>
      </c>
      <c r="X22" s="8" t="s">
        <v>5</v>
      </c>
      <c r="Y22" s="8" t="s">
        <v>23</v>
      </c>
      <c r="Z22" s="8" t="s">
        <v>1</v>
      </c>
      <c r="AA22" s="8" t="s">
        <v>2</v>
      </c>
      <c r="AB22" s="8" t="s">
        <v>3</v>
      </c>
      <c r="AC22" s="8" t="s">
        <v>4</v>
      </c>
      <c r="AD22" s="8" t="s">
        <v>6</v>
      </c>
      <c r="AE22" s="8" t="s">
        <v>11</v>
      </c>
      <c r="AF22" s="8" t="s">
        <v>12</v>
      </c>
      <c r="AH22" t="s">
        <v>9</v>
      </c>
      <c r="AI22" s="8" t="s">
        <v>5</v>
      </c>
      <c r="AJ22" s="8" t="s">
        <v>23</v>
      </c>
      <c r="AK22" s="8" t="s">
        <v>1</v>
      </c>
      <c r="AL22" s="8" t="s">
        <v>2</v>
      </c>
      <c r="AM22" s="8" t="s">
        <v>3</v>
      </c>
      <c r="AN22" s="8" t="s">
        <v>4</v>
      </c>
      <c r="AO22" s="8" t="s">
        <v>6</v>
      </c>
      <c r="AP22" s="8" t="s">
        <v>11</v>
      </c>
      <c r="AQ22" s="8" t="s">
        <v>12</v>
      </c>
      <c r="AS22" t="s">
        <v>9</v>
      </c>
      <c r="AT22" s="8" t="s">
        <v>5</v>
      </c>
      <c r="AU22" s="8" t="s">
        <v>23</v>
      </c>
      <c r="AV22" s="8" t="s">
        <v>1</v>
      </c>
      <c r="AW22" s="8" t="s">
        <v>2</v>
      </c>
      <c r="AX22" s="8" t="s">
        <v>3</v>
      </c>
      <c r="AY22" s="8" t="s">
        <v>4</v>
      </c>
      <c r="AZ22" s="8" t="s">
        <v>6</v>
      </c>
      <c r="BA22" s="8" t="s">
        <v>11</v>
      </c>
      <c r="BB22" s="8" t="s">
        <v>12</v>
      </c>
      <c r="BD22" t="s">
        <v>0</v>
      </c>
      <c r="BE22" s="8" t="s">
        <v>5</v>
      </c>
      <c r="BF22" s="8" t="s">
        <v>23</v>
      </c>
      <c r="BG22" s="8" t="s">
        <v>1</v>
      </c>
      <c r="BH22" s="8" t="s">
        <v>2</v>
      </c>
      <c r="BI22" s="8" t="s">
        <v>3</v>
      </c>
      <c r="BJ22" s="8" t="s">
        <v>4</v>
      </c>
      <c r="BK22" s="8" t="s">
        <v>6</v>
      </c>
      <c r="BL22" s="8" t="s">
        <v>11</v>
      </c>
      <c r="BM22" s="8" t="s">
        <v>12</v>
      </c>
    </row>
    <row r="23" spans="1:65" x14ac:dyDescent="0.25">
      <c r="A23">
        <v>2</v>
      </c>
      <c r="B23" s="36">
        <f>'CRUISE DATA'!B23</f>
        <v>0</v>
      </c>
      <c r="C23" s="36">
        <f>'CRUISE DATA'!C23</f>
        <v>0</v>
      </c>
      <c r="D23" s="36">
        <f>'CRUISE DATA'!D23</f>
        <v>0</v>
      </c>
      <c r="E23" s="36">
        <f>'CRUISE DATA'!E23</f>
        <v>0</v>
      </c>
      <c r="F23" s="36">
        <f>'CRUISE DATA'!F23</f>
        <v>0</v>
      </c>
      <c r="G23" s="36">
        <f>'CRUISE DATA'!G23</f>
        <v>0</v>
      </c>
      <c r="H23" s="36">
        <f>'CRUISE DATA'!H23</f>
        <v>0</v>
      </c>
      <c r="I23" s="36">
        <f>'CRUISE DATA'!I23</f>
        <v>0</v>
      </c>
      <c r="J23" s="36">
        <f>'CRUISE DATA'!J23</f>
        <v>0</v>
      </c>
      <c r="L23" s="2">
        <v>2</v>
      </c>
      <c r="M23" s="5">
        <f>B23*(1/CRUISE_INFO!$B$2/CRUISE_INFO!$B$4)</f>
        <v>0</v>
      </c>
      <c r="N23" s="5">
        <f>C23*(1/CRUISE_INFO!$B$2/CRUISE_INFO!$B$4)</f>
        <v>0</v>
      </c>
      <c r="O23" s="5">
        <f>D23*(1/CRUISE_INFO!$B$2/CRUISE_INFO!$B$4)</f>
        <v>0</v>
      </c>
      <c r="P23" s="5">
        <f>E23*(1/CRUISE_INFO!$B$2/CRUISE_INFO!$B$4)</f>
        <v>0</v>
      </c>
      <c r="Q23" s="5">
        <f>F23*(1/CRUISE_INFO!$B$2/CRUISE_INFO!$B$4)</f>
        <v>0</v>
      </c>
      <c r="R23" s="5">
        <f>G23*(1/CRUISE_INFO!$B$2/CRUISE_INFO!$B$4)</f>
        <v>0</v>
      </c>
      <c r="S23" s="5">
        <f>H23*(1/CRUISE_INFO!$B$2/CRUISE_INFO!$B$4)</f>
        <v>0</v>
      </c>
      <c r="T23" s="5">
        <f>I23*(1/CRUISE_INFO!$B$2/CRUISE_INFO!$B$4)</f>
        <v>0</v>
      </c>
      <c r="U23" s="5">
        <f>J23*(1/CRUISE_INFO!$B$2/CRUISE_INFO!$B$4)</f>
        <v>0</v>
      </c>
      <c r="W23">
        <v>2</v>
      </c>
      <c r="X23" s="9">
        <f>(0.005454*$W23^2)*M23</f>
        <v>0</v>
      </c>
      <c r="Y23" s="9">
        <f t="shared" ref="Y23:Y37" si="23">(0.005454*$W23^2)*N23</f>
        <v>0</v>
      </c>
      <c r="Z23" s="9">
        <f t="shared" ref="Z23:Z37" si="24">(0.005454*$W23^2)*O23</f>
        <v>0</v>
      </c>
      <c r="AA23" s="9">
        <f t="shared" ref="AA23:AA37" si="25">(0.005454*$W23^2)*P23</f>
        <v>0</v>
      </c>
      <c r="AB23" s="9">
        <f t="shared" ref="AB23:AB37" si="26">(0.005454*$W23^2)*Q23</f>
        <v>0</v>
      </c>
      <c r="AC23" s="9">
        <f t="shared" ref="AC23:AC37" si="27">(0.005454*$W23^2)*R23</f>
        <v>0</v>
      </c>
      <c r="AD23" s="9">
        <f t="shared" ref="AD23:AD37" si="28">(0.005454*$W23^2)*S23</f>
        <v>0</v>
      </c>
      <c r="AE23" s="9">
        <f t="shared" ref="AE23:AE37" si="29">(0.005454*$W23^2)*T23</f>
        <v>0</v>
      </c>
      <c r="AF23" s="9">
        <f t="shared" ref="AF23:AF37" si="30">(0.005454*$W23^2)*U23</f>
        <v>0</v>
      </c>
      <c r="AH23">
        <v>2</v>
      </c>
      <c r="AI23" s="1">
        <f>(-0.03082+0.06272*AH23+0.0469*AH23^2)/10</f>
        <v>2.8221999999999997E-2</v>
      </c>
      <c r="AJ23" s="1">
        <f t="shared" ref="AJ23:AJ37" si="31">(-0.17979+0.21425*AH23+0.01711*AH23^2)/10</f>
        <v>3.1715E-2</v>
      </c>
      <c r="AK23" s="1">
        <f>(0.27937+0.15452*AH23+0.00871*AH23^2)/10</f>
        <v>6.2324999999999998E-2</v>
      </c>
      <c r="AL23" s="1">
        <f>(0.27937+0.15452*AH23+0.00871*AH23^2)/10</f>
        <v>6.2324999999999998E-2</v>
      </c>
      <c r="AM23" s="1">
        <f>(-0.0507+0.16988*AH23+0.0317*AH23^2)/10</f>
        <v>4.1585999999999998E-2</v>
      </c>
      <c r="AN23" s="1">
        <f>(-0.17979+0.21425*AH23+0.01711*AH23^2)/10</f>
        <v>3.1715E-2</v>
      </c>
      <c r="AO23" s="1">
        <f>(-0.03082+0.06272*AH23+0.0469*AH23^2)/10</f>
        <v>2.8221999999999997E-2</v>
      </c>
      <c r="AP23" s="1">
        <f>(-0.03082+0.06272*AH23+0.0469*AH23^2)/10</f>
        <v>2.8221999999999997E-2</v>
      </c>
      <c r="AQ23" s="1">
        <f>(-0.17979+0.21425*AH23+0.01711*AH23^2)/10</f>
        <v>3.1715E-2</v>
      </c>
      <c r="AS23">
        <v>2</v>
      </c>
      <c r="AT23" s="10">
        <f>1/(0.005454*$AS23^2)*AI23</f>
        <v>1.2936376971030437</v>
      </c>
      <c r="AU23" s="10">
        <f t="shared" ref="AU23:BB37" si="32">1/(0.005454*$AS23^2)*AJ23</f>
        <v>1.4537495416208288</v>
      </c>
      <c r="AV23" s="10">
        <f t="shared" si="32"/>
        <v>2.8568481848184821</v>
      </c>
      <c r="AW23" s="10">
        <f t="shared" si="32"/>
        <v>2.8568481848184821</v>
      </c>
      <c r="AX23" s="10">
        <f t="shared" si="32"/>
        <v>1.9062156215621562</v>
      </c>
      <c r="AY23" s="10">
        <f t="shared" si="32"/>
        <v>1.4537495416208288</v>
      </c>
      <c r="AZ23" s="10">
        <f t="shared" si="32"/>
        <v>1.2936376971030437</v>
      </c>
      <c r="BA23" s="10">
        <f t="shared" si="32"/>
        <v>1.2936376971030437</v>
      </c>
      <c r="BB23" s="10">
        <f t="shared" si="32"/>
        <v>1.4537495416208288</v>
      </c>
      <c r="BD23">
        <v>2</v>
      </c>
      <c r="BE23" s="9">
        <f>AT23*X23</f>
        <v>0</v>
      </c>
      <c r="BF23" s="9">
        <f t="shared" ref="BF23:BM37" si="33">AU23*Y23</f>
        <v>0</v>
      </c>
      <c r="BG23" s="9">
        <f t="shared" si="33"/>
        <v>0</v>
      </c>
      <c r="BH23" s="9">
        <f t="shared" si="33"/>
        <v>0</v>
      </c>
      <c r="BI23" s="9">
        <f t="shared" si="33"/>
        <v>0</v>
      </c>
      <c r="BJ23" s="9">
        <f t="shared" si="33"/>
        <v>0</v>
      </c>
      <c r="BK23" s="9">
        <f t="shared" si="33"/>
        <v>0</v>
      </c>
      <c r="BL23" s="9">
        <f t="shared" si="33"/>
        <v>0</v>
      </c>
      <c r="BM23" s="9">
        <f t="shared" si="33"/>
        <v>0</v>
      </c>
    </row>
    <row r="24" spans="1:65" x14ac:dyDescent="0.25">
      <c r="A24">
        <v>4</v>
      </c>
      <c r="B24" s="36">
        <f>'CRUISE DATA'!B24</f>
        <v>0</v>
      </c>
      <c r="C24" s="36">
        <f>'CRUISE DATA'!C24</f>
        <v>0</v>
      </c>
      <c r="D24" s="36">
        <f>'CRUISE DATA'!D24</f>
        <v>0</v>
      </c>
      <c r="E24" s="36">
        <f>'CRUISE DATA'!E24</f>
        <v>0</v>
      </c>
      <c r="F24" s="36">
        <f>'CRUISE DATA'!F24</f>
        <v>0</v>
      </c>
      <c r="G24" s="36">
        <f>'CRUISE DATA'!G24</f>
        <v>0</v>
      </c>
      <c r="H24" s="36">
        <f>'CRUISE DATA'!H24</f>
        <v>0</v>
      </c>
      <c r="I24" s="36">
        <f>'CRUISE DATA'!I24</f>
        <v>0</v>
      </c>
      <c r="J24" s="36">
        <f>'CRUISE DATA'!J24</f>
        <v>0</v>
      </c>
      <c r="L24" s="2">
        <v>4</v>
      </c>
      <c r="M24" s="5">
        <f>B24*(1/CRUISE_INFO!$B$2/CRUISE_INFO!$B$4)</f>
        <v>0</v>
      </c>
      <c r="N24" s="5">
        <f>C24*(1/CRUISE_INFO!$B$2/CRUISE_INFO!$B$4)</f>
        <v>0</v>
      </c>
      <c r="O24" s="5">
        <f>D24*(1/CRUISE_INFO!$B$2/CRUISE_INFO!$B$4)</f>
        <v>0</v>
      </c>
      <c r="P24" s="5">
        <f>E24*(1/CRUISE_INFO!$B$2/CRUISE_INFO!$B$4)</f>
        <v>0</v>
      </c>
      <c r="Q24" s="5">
        <f>F24*(1/CRUISE_INFO!$B$2/CRUISE_INFO!$B$4)</f>
        <v>0</v>
      </c>
      <c r="R24" s="5">
        <f>G24*(1/CRUISE_INFO!$B$2/CRUISE_INFO!$B$4)</f>
        <v>0</v>
      </c>
      <c r="S24" s="5">
        <f>H24*(1/CRUISE_INFO!$B$2/CRUISE_INFO!$B$4)</f>
        <v>0</v>
      </c>
      <c r="T24" s="5">
        <f>I24*(1/CRUISE_INFO!$B$2/CRUISE_INFO!$B$4)</f>
        <v>0</v>
      </c>
      <c r="U24" s="5">
        <f>J24*(1/CRUISE_INFO!$B$2/CRUISE_INFO!$B$4)</f>
        <v>0</v>
      </c>
      <c r="W24">
        <v>4</v>
      </c>
      <c r="X24" s="9">
        <f t="shared" ref="X24:X37" si="34">(0.005454*$W24^2)*M24</f>
        <v>0</v>
      </c>
      <c r="Y24" s="9">
        <f t="shared" si="23"/>
        <v>0</v>
      </c>
      <c r="Z24" s="9">
        <f t="shared" si="24"/>
        <v>0</v>
      </c>
      <c r="AA24" s="9">
        <f t="shared" si="25"/>
        <v>0</v>
      </c>
      <c r="AB24" s="9">
        <f t="shared" si="26"/>
        <v>0</v>
      </c>
      <c r="AC24" s="9">
        <f t="shared" si="27"/>
        <v>0</v>
      </c>
      <c r="AD24" s="9">
        <f t="shared" si="28"/>
        <v>0</v>
      </c>
      <c r="AE24" s="9">
        <f t="shared" si="29"/>
        <v>0</v>
      </c>
      <c r="AF24" s="9">
        <f t="shared" si="30"/>
        <v>0</v>
      </c>
      <c r="AH24">
        <v>4</v>
      </c>
      <c r="AI24" s="1">
        <f t="shared" ref="AI24:AI37" si="35">(-0.03082+0.06272*AH24+0.0469*AH24^2)/10</f>
        <v>9.7045999999999993E-2</v>
      </c>
      <c r="AJ24" s="1">
        <f t="shared" si="31"/>
        <v>9.5097000000000001E-2</v>
      </c>
      <c r="AK24" s="1">
        <f t="shared" ref="AK24:AK37" si="36">(0.27937+0.15452*AH24+0.00871*AH24^2)/10</f>
        <v>0.103681</v>
      </c>
      <c r="AL24" s="1">
        <f t="shared" ref="AL24:AL37" si="37">(0.27937+0.15452*AH24+0.00871*AH24^2)/10</f>
        <v>0.103681</v>
      </c>
      <c r="AM24" s="1">
        <f t="shared" ref="AM24:AM37" si="38">(-0.0507+0.16988*AH24+0.0317*AH24^2)/10</f>
        <v>0.11360200000000001</v>
      </c>
      <c r="AN24" s="1">
        <f t="shared" ref="AN24:AN37" si="39">(-0.17979+0.21425*AH24+0.01711*AH24^2)/10</f>
        <v>9.5097000000000001E-2</v>
      </c>
      <c r="AO24" s="1">
        <f t="shared" ref="AO24:AO37" si="40">(-0.03082+0.06272*AH24+0.0469*AH24^2)/10</f>
        <v>9.7045999999999993E-2</v>
      </c>
      <c r="AP24" s="1">
        <f t="shared" ref="AP24:AP37" si="41">(-0.03082+0.06272*AH24+0.0469*AH24^2)/10</f>
        <v>9.7045999999999993E-2</v>
      </c>
      <c r="AQ24" s="1">
        <f t="shared" ref="AQ24:AQ37" si="42">(-0.17979+0.21425*AH24+0.01711*AH24^2)/10</f>
        <v>9.5097000000000001E-2</v>
      </c>
      <c r="AS24">
        <v>4</v>
      </c>
      <c r="AT24" s="10">
        <f t="shared" ref="AT24:AT37" si="43">1/(0.005454*$AS24^2)*AI24</f>
        <v>1.1120966263292995</v>
      </c>
      <c r="AU24" s="10">
        <f t="shared" si="32"/>
        <v>1.0897621012101211</v>
      </c>
      <c r="AV24" s="10">
        <f t="shared" si="32"/>
        <v>1.1881302713604693</v>
      </c>
      <c r="AW24" s="10">
        <f t="shared" si="32"/>
        <v>1.1881302713604693</v>
      </c>
      <c r="AX24" s="10">
        <f t="shared" si="32"/>
        <v>1.3018197653098644</v>
      </c>
      <c r="AY24" s="10">
        <f t="shared" si="32"/>
        <v>1.0897621012101211</v>
      </c>
      <c r="AZ24" s="10">
        <f t="shared" si="32"/>
        <v>1.1120966263292995</v>
      </c>
      <c r="BA24" s="10">
        <f t="shared" si="32"/>
        <v>1.1120966263292995</v>
      </c>
      <c r="BB24" s="10">
        <f t="shared" si="32"/>
        <v>1.0897621012101211</v>
      </c>
      <c r="BD24">
        <v>4</v>
      </c>
      <c r="BE24" s="9">
        <f t="shared" ref="BE24:BE37" si="44">AT24*X24</f>
        <v>0</v>
      </c>
      <c r="BF24" s="9">
        <f t="shared" si="33"/>
        <v>0</v>
      </c>
      <c r="BG24" s="9">
        <f t="shared" si="33"/>
        <v>0</v>
      </c>
      <c r="BH24" s="9">
        <f t="shared" si="33"/>
        <v>0</v>
      </c>
      <c r="BI24" s="9">
        <f t="shared" si="33"/>
        <v>0</v>
      </c>
      <c r="BJ24" s="9">
        <f t="shared" si="33"/>
        <v>0</v>
      </c>
      <c r="BK24" s="9">
        <f t="shared" si="33"/>
        <v>0</v>
      </c>
      <c r="BL24" s="9">
        <f t="shared" si="33"/>
        <v>0</v>
      </c>
      <c r="BM24" s="9">
        <f t="shared" si="33"/>
        <v>0</v>
      </c>
    </row>
    <row r="25" spans="1:65" x14ac:dyDescent="0.25">
      <c r="A25">
        <v>6</v>
      </c>
      <c r="B25" s="36">
        <f>'CRUISE DATA'!B25</f>
        <v>0</v>
      </c>
      <c r="C25" s="36">
        <f>'CRUISE DATA'!C25</f>
        <v>0</v>
      </c>
      <c r="D25" s="36">
        <f>'CRUISE DATA'!D25</f>
        <v>0</v>
      </c>
      <c r="E25" s="36">
        <f>'CRUISE DATA'!E25</f>
        <v>0</v>
      </c>
      <c r="F25" s="36">
        <f>'CRUISE DATA'!F25</f>
        <v>0</v>
      </c>
      <c r="G25" s="36">
        <f>'CRUISE DATA'!G25</f>
        <v>0</v>
      </c>
      <c r="H25" s="36">
        <f>'CRUISE DATA'!H25</f>
        <v>0</v>
      </c>
      <c r="I25" s="36">
        <f>'CRUISE DATA'!I25</f>
        <v>0</v>
      </c>
      <c r="J25" s="36">
        <f>'CRUISE DATA'!J25</f>
        <v>0</v>
      </c>
      <c r="L25" s="2">
        <v>6</v>
      </c>
      <c r="M25" s="5">
        <f>B25*(1/CRUISE_INFO!$B$2/CRUISE_INFO!$B$4)</f>
        <v>0</v>
      </c>
      <c r="N25" s="5">
        <f>C25*(1/CRUISE_INFO!$B$2/CRUISE_INFO!$B$4)</f>
        <v>0</v>
      </c>
      <c r="O25" s="5">
        <f>D25*(1/CRUISE_INFO!$B$2/CRUISE_INFO!$B$4)</f>
        <v>0</v>
      </c>
      <c r="P25" s="5">
        <f>E25*(1/CRUISE_INFO!$B$2/CRUISE_INFO!$B$4)</f>
        <v>0</v>
      </c>
      <c r="Q25" s="5">
        <f>F25*(1/CRUISE_INFO!$B$2/CRUISE_INFO!$B$4)</f>
        <v>0</v>
      </c>
      <c r="R25" s="5">
        <f>G25*(1/CRUISE_INFO!$B$2/CRUISE_INFO!$B$4)</f>
        <v>0</v>
      </c>
      <c r="S25" s="5">
        <f>H25*(1/CRUISE_INFO!$B$2/CRUISE_INFO!$B$4)</f>
        <v>0</v>
      </c>
      <c r="T25" s="5">
        <f>I25*(1/CRUISE_INFO!$B$2/CRUISE_INFO!$B$4)</f>
        <v>0</v>
      </c>
      <c r="U25" s="5">
        <f>J25*(1/CRUISE_INFO!$B$2/CRUISE_INFO!$B$4)</f>
        <v>0</v>
      </c>
      <c r="W25">
        <v>6</v>
      </c>
      <c r="X25" s="9">
        <f t="shared" si="34"/>
        <v>0</v>
      </c>
      <c r="Y25" s="9">
        <f t="shared" si="23"/>
        <v>0</v>
      </c>
      <c r="Z25" s="9">
        <f t="shared" si="24"/>
        <v>0</v>
      </c>
      <c r="AA25" s="9">
        <f t="shared" si="25"/>
        <v>0</v>
      </c>
      <c r="AB25" s="9">
        <f t="shared" si="26"/>
        <v>0</v>
      </c>
      <c r="AC25" s="9">
        <f t="shared" si="27"/>
        <v>0</v>
      </c>
      <c r="AD25" s="9">
        <f t="shared" si="28"/>
        <v>0</v>
      </c>
      <c r="AE25" s="9">
        <f t="shared" si="29"/>
        <v>0</v>
      </c>
      <c r="AF25" s="9">
        <f t="shared" si="30"/>
        <v>0</v>
      </c>
      <c r="AH25">
        <v>6</v>
      </c>
      <c r="AI25" s="1">
        <f t="shared" si="35"/>
        <v>0.20339000000000002</v>
      </c>
      <c r="AJ25" s="1">
        <f t="shared" si="31"/>
        <v>0.17216699999999999</v>
      </c>
      <c r="AK25" s="1">
        <f t="shared" si="36"/>
        <v>0.152005</v>
      </c>
      <c r="AL25" s="1">
        <f t="shared" si="37"/>
        <v>0.152005</v>
      </c>
      <c r="AM25" s="1">
        <f t="shared" si="38"/>
        <v>0.21097799999999997</v>
      </c>
      <c r="AN25" s="1">
        <f t="shared" si="39"/>
        <v>0.17216699999999999</v>
      </c>
      <c r="AO25" s="1">
        <f t="shared" si="40"/>
        <v>0.20339000000000002</v>
      </c>
      <c r="AP25" s="1">
        <f t="shared" si="41"/>
        <v>0.20339000000000002</v>
      </c>
      <c r="AQ25" s="1">
        <f t="shared" si="42"/>
        <v>0.17216699999999999</v>
      </c>
      <c r="AS25">
        <v>6</v>
      </c>
      <c r="AT25" s="10">
        <f t="shared" si="43"/>
        <v>1.0358859960070084</v>
      </c>
      <c r="AU25" s="10">
        <f t="shared" si="32"/>
        <v>0.87686407529641852</v>
      </c>
      <c r="AV25" s="10">
        <f t="shared" si="32"/>
        <v>0.77417695473251036</v>
      </c>
      <c r="AW25" s="10">
        <f t="shared" si="32"/>
        <v>0.77417695473251036</v>
      </c>
      <c r="AX25" s="10">
        <f t="shared" si="32"/>
        <v>1.0745324532453244</v>
      </c>
      <c r="AY25" s="10">
        <f t="shared" si="32"/>
        <v>0.87686407529641852</v>
      </c>
      <c r="AZ25" s="10">
        <f t="shared" si="32"/>
        <v>1.0358859960070084</v>
      </c>
      <c r="BA25" s="10">
        <f t="shared" si="32"/>
        <v>1.0358859960070084</v>
      </c>
      <c r="BB25" s="10">
        <f t="shared" si="32"/>
        <v>0.87686407529641852</v>
      </c>
      <c r="BD25">
        <v>6</v>
      </c>
      <c r="BE25" s="9">
        <f t="shared" si="44"/>
        <v>0</v>
      </c>
      <c r="BF25" s="9">
        <f t="shared" si="33"/>
        <v>0</v>
      </c>
      <c r="BG25" s="9">
        <f t="shared" si="33"/>
        <v>0</v>
      </c>
      <c r="BH25" s="9">
        <f t="shared" si="33"/>
        <v>0</v>
      </c>
      <c r="BI25" s="9">
        <f t="shared" si="33"/>
        <v>0</v>
      </c>
      <c r="BJ25" s="9">
        <f t="shared" si="33"/>
        <v>0</v>
      </c>
      <c r="BK25" s="9">
        <f t="shared" si="33"/>
        <v>0</v>
      </c>
      <c r="BL25" s="9">
        <f t="shared" si="33"/>
        <v>0</v>
      </c>
      <c r="BM25" s="9">
        <f t="shared" si="33"/>
        <v>0</v>
      </c>
    </row>
    <row r="26" spans="1:65" x14ac:dyDescent="0.25">
      <c r="A26">
        <v>8</v>
      </c>
      <c r="B26" s="36">
        <f>'CRUISE DATA'!B26</f>
        <v>0</v>
      </c>
      <c r="C26" s="36">
        <f>'CRUISE DATA'!C26</f>
        <v>0</v>
      </c>
      <c r="D26" s="36">
        <f>'CRUISE DATA'!D26</f>
        <v>0</v>
      </c>
      <c r="E26" s="36">
        <f>'CRUISE DATA'!E26</f>
        <v>0</v>
      </c>
      <c r="F26" s="36">
        <f>'CRUISE DATA'!F26</f>
        <v>0</v>
      </c>
      <c r="G26" s="36">
        <f>'CRUISE DATA'!G26</f>
        <v>0</v>
      </c>
      <c r="H26" s="36">
        <f>'CRUISE DATA'!H26</f>
        <v>0</v>
      </c>
      <c r="I26" s="36">
        <f>'CRUISE DATA'!I26</f>
        <v>0</v>
      </c>
      <c r="J26" s="36">
        <f>'CRUISE DATA'!J26</f>
        <v>0</v>
      </c>
      <c r="L26" s="2">
        <v>8</v>
      </c>
      <c r="M26" s="5">
        <f>B26*(1/CRUISE_INFO!$B$2/CRUISE_INFO!$B$4)</f>
        <v>0</v>
      </c>
      <c r="N26" s="5">
        <f>C26*(1/CRUISE_INFO!$B$2/CRUISE_INFO!$B$4)</f>
        <v>0</v>
      </c>
      <c r="O26" s="5">
        <f>D26*(1/CRUISE_INFO!$B$2/CRUISE_INFO!$B$4)</f>
        <v>0</v>
      </c>
      <c r="P26" s="5">
        <f>E26*(1/CRUISE_INFO!$B$2/CRUISE_INFO!$B$4)</f>
        <v>0</v>
      </c>
      <c r="Q26" s="5">
        <f>F26*(1/CRUISE_INFO!$B$2/CRUISE_INFO!$B$4)</f>
        <v>0</v>
      </c>
      <c r="R26" s="5">
        <f>G26*(1/CRUISE_INFO!$B$2/CRUISE_INFO!$B$4)</f>
        <v>0</v>
      </c>
      <c r="S26" s="5">
        <f>H26*(1/CRUISE_INFO!$B$2/CRUISE_INFO!$B$4)</f>
        <v>0</v>
      </c>
      <c r="T26" s="5">
        <f>I26*(1/CRUISE_INFO!$B$2/CRUISE_INFO!$B$4)</f>
        <v>0</v>
      </c>
      <c r="U26" s="5">
        <f>J26*(1/CRUISE_INFO!$B$2/CRUISE_INFO!$B$4)</f>
        <v>0</v>
      </c>
      <c r="W26">
        <v>8</v>
      </c>
      <c r="X26" s="9">
        <f t="shared" si="34"/>
        <v>0</v>
      </c>
      <c r="Y26" s="9">
        <f t="shared" si="23"/>
        <v>0</v>
      </c>
      <c r="Z26" s="9">
        <f t="shared" si="24"/>
        <v>0</v>
      </c>
      <c r="AA26" s="9">
        <f t="shared" si="25"/>
        <v>0</v>
      </c>
      <c r="AB26" s="9">
        <f t="shared" si="26"/>
        <v>0</v>
      </c>
      <c r="AC26" s="9">
        <f t="shared" si="27"/>
        <v>0</v>
      </c>
      <c r="AD26" s="9">
        <f t="shared" si="28"/>
        <v>0</v>
      </c>
      <c r="AE26" s="9">
        <f t="shared" si="29"/>
        <v>0</v>
      </c>
      <c r="AF26" s="9">
        <f t="shared" si="30"/>
        <v>0</v>
      </c>
      <c r="AH26">
        <v>8</v>
      </c>
      <c r="AI26" s="1">
        <f t="shared" si="35"/>
        <v>0.34725400000000001</v>
      </c>
      <c r="AJ26" s="1">
        <f t="shared" si="31"/>
        <v>0.26292499999999996</v>
      </c>
      <c r="AK26" s="1">
        <f t="shared" si="36"/>
        <v>0.20729700000000001</v>
      </c>
      <c r="AL26" s="1">
        <f t="shared" si="37"/>
        <v>0.20729700000000001</v>
      </c>
      <c r="AM26" s="1">
        <f t="shared" si="38"/>
        <v>0.33371399999999996</v>
      </c>
      <c r="AN26" s="1">
        <f t="shared" si="39"/>
        <v>0.26292499999999996</v>
      </c>
      <c r="AO26" s="1">
        <f t="shared" si="40"/>
        <v>0.34725400000000001</v>
      </c>
      <c r="AP26" s="1">
        <f t="shared" si="41"/>
        <v>0.34725400000000001</v>
      </c>
      <c r="AQ26" s="1">
        <f t="shared" si="42"/>
        <v>0.26292499999999996</v>
      </c>
      <c r="AS26">
        <v>8</v>
      </c>
      <c r="AT26" s="10">
        <f t="shared" si="43"/>
        <v>0.99483750458379183</v>
      </c>
      <c r="AU26" s="10">
        <f t="shared" si="32"/>
        <v>0.75324589750641724</v>
      </c>
      <c r="AV26" s="10">
        <f t="shared" si="32"/>
        <v>0.59387891914191426</v>
      </c>
      <c r="AW26" s="10">
        <f t="shared" si="32"/>
        <v>0.59387891914191426</v>
      </c>
      <c r="AX26" s="10">
        <f t="shared" si="32"/>
        <v>0.95604716721672156</v>
      </c>
      <c r="AY26" s="10">
        <f t="shared" si="32"/>
        <v>0.75324589750641724</v>
      </c>
      <c r="AZ26" s="10">
        <f t="shared" si="32"/>
        <v>0.99483750458379183</v>
      </c>
      <c r="BA26" s="10">
        <f t="shared" si="32"/>
        <v>0.99483750458379183</v>
      </c>
      <c r="BB26" s="10">
        <f t="shared" si="32"/>
        <v>0.75324589750641724</v>
      </c>
      <c r="BD26">
        <v>8</v>
      </c>
      <c r="BE26" s="9">
        <f t="shared" si="44"/>
        <v>0</v>
      </c>
      <c r="BF26" s="9">
        <f t="shared" si="33"/>
        <v>0</v>
      </c>
      <c r="BG26" s="9">
        <f t="shared" si="33"/>
        <v>0</v>
      </c>
      <c r="BH26" s="9">
        <f t="shared" si="33"/>
        <v>0</v>
      </c>
      <c r="BI26" s="9">
        <f t="shared" si="33"/>
        <v>0</v>
      </c>
      <c r="BJ26" s="9">
        <f t="shared" si="33"/>
        <v>0</v>
      </c>
      <c r="BK26" s="9">
        <f t="shared" si="33"/>
        <v>0</v>
      </c>
      <c r="BL26" s="9">
        <f t="shared" si="33"/>
        <v>0</v>
      </c>
      <c r="BM26" s="9">
        <f t="shared" si="33"/>
        <v>0</v>
      </c>
    </row>
    <row r="27" spans="1:65" x14ac:dyDescent="0.25">
      <c r="A27">
        <v>10</v>
      </c>
      <c r="B27" s="36">
        <f>'CRUISE DATA'!B27</f>
        <v>0</v>
      </c>
      <c r="C27" s="36">
        <f>'CRUISE DATA'!C27</f>
        <v>0</v>
      </c>
      <c r="D27" s="36">
        <f>'CRUISE DATA'!D27</f>
        <v>0</v>
      </c>
      <c r="E27" s="36">
        <f>'CRUISE DATA'!E27</f>
        <v>0</v>
      </c>
      <c r="F27" s="36">
        <f>'CRUISE DATA'!F27</f>
        <v>0</v>
      </c>
      <c r="G27" s="36">
        <f>'CRUISE DATA'!G27</f>
        <v>0</v>
      </c>
      <c r="H27" s="36">
        <f>'CRUISE DATA'!H27</f>
        <v>0</v>
      </c>
      <c r="I27" s="36">
        <f>'CRUISE DATA'!I27</f>
        <v>0</v>
      </c>
      <c r="J27" s="36">
        <f>'CRUISE DATA'!J27</f>
        <v>0</v>
      </c>
      <c r="L27" s="2">
        <v>10</v>
      </c>
      <c r="M27" s="5">
        <f>B27*(1/CRUISE_INFO!$B$2/CRUISE_INFO!$B$4)</f>
        <v>0</v>
      </c>
      <c r="N27" s="5">
        <f>C27*(1/CRUISE_INFO!$B$2/CRUISE_INFO!$B$4)</f>
        <v>0</v>
      </c>
      <c r="O27" s="5">
        <f>D27*(1/CRUISE_INFO!$B$2/CRUISE_INFO!$B$4)</f>
        <v>0</v>
      </c>
      <c r="P27" s="5">
        <f>E27*(1/CRUISE_INFO!$B$2/CRUISE_INFO!$B$4)</f>
        <v>0</v>
      </c>
      <c r="Q27" s="5">
        <f>F27*(1/CRUISE_INFO!$B$2/CRUISE_INFO!$B$4)</f>
        <v>0</v>
      </c>
      <c r="R27" s="5">
        <f>G27*(1/CRUISE_INFO!$B$2/CRUISE_INFO!$B$4)</f>
        <v>0</v>
      </c>
      <c r="S27" s="5">
        <f>H27*(1/CRUISE_INFO!$B$2/CRUISE_INFO!$B$4)</f>
        <v>0</v>
      </c>
      <c r="T27" s="5">
        <f>I27*(1/CRUISE_INFO!$B$2/CRUISE_INFO!$B$4)</f>
        <v>0</v>
      </c>
      <c r="U27" s="5">
        <f>J27*(1/CRUISE_INFO!$B$2/CRUISE_INFO!$B$4)</f>
        <v>0</v>
      </c>
      <c r="W27">
        <v>10</v>
      </c>
      <c r="X27" s="9">
        <f t="shared" si="34"/>
        <v>0</v>
      </c>
      <c r="Y27" s="9">
        <f t="shared" si="23"/>
        <v>0</v>
      </c>
      <c r="Z27" s="9">
        <f t="shared" si="24"/>
        <v>0</v>
      </c>
      <c r="AA27" s="9">
        <f t="shared" si="25"/>
        <v>0</v>
      </c>
      <c r="AB27" s="9">
        <f t="shared" si="26"/>
        <v>0</v>
      </c>
      <c r="AC27" s="9">
        <f t="shared" si="27"/>
        <v>0</v>
      </c>
      <c r="AD27" s="9">
        <f t="shared" si="28"/>
        <v>0</v>
      </c>
      <c r="AE27" s="9">
        <f t="shared" si="29"/>
        <v>0</v>
      </c>
      <c r="AF27" s="9">
        <f t="shared" si="30"/>
        <v>0</v>
      </c>
      <c r="AH27">
        <v>10</v>
      </c>
      <c r="AI27" s="1">
        <f t="shared" si="35"/>
        <v>0.52863799999999994</v>
      </c>
      <c r="AJ27" s="1">
        <f t="shared" si="31"/>
        <v>0.367371</v>
      </c>
      <c r="AK27" s="1">
        <f t="shared" si="36"/>
        <v>0.26955699999999999</v>
      </c>
      <c r="AL27" s="1">
        <f t="shared" si="37"/>
        <v>0.26955699999999999</v>
      </c>
      <c r="AM27" s="1">
        <f t="shared" si="38"/>
        <v>0.48181000000000002</v>
      </c>
      <c r="AN27" s="1">
        <f t="shared" si="39"/>
        <v>0.367371</v>
      </c>
      <c r="AO27" s="1">
        <f t="shared" si="40"/>
        <v>0.52863799999999994</v>
      </c>
      <c r="AP27" s="1">
        <f t="shared" si="41"/>
        <v>0.52863799999999994</v>
      </c>
      <c r="AQ27" s="1">
        <f t="shared" si="42"/>
        <v>0.367371</v>
      </c>
      <c r="AS27">
        <v>10</v>
      </c>
      <c r="AT27" s="10">
        <f t="shared" si="43"/>
        <v>0.96926659332599918</v>
      </c>
      <c r="AU27" s="10">
        <f t="shared" si="32"/>
        <v>0.67358085808580859</v>
      </c>
      <c r="AV27" s="10">
        <f t="shared" si="32"/>
        <v>0.49423725705903926</v>
      </c>
      <c r="AW27" s="10">
        <f t="shared" si="32"/>
        <v>0.49423725705903926</v>
      </c>
      <c r="AX27" s="10">
        <f t="shared" si="32"/>
        <v>0.88340667400073347</v>
      </c>
      <c r="AY27" s="10">
        <f t="shared" si="32"/>
        <v>0.67358085808580859</v>
      </c>
      <c r="AZ27" s="10">
        <f t="shared" si="32"/>
        <v>0.96926659332599918</v>
      </c>
      <c r="BA27" s="10">
        <f t="shared" si="32"/>
        <v>0.96926659332599918</v>
      </c>
      <c r="BB27" s="10">
        <f t="shared" si="32"/>
        <v>0.67358085808580859</v>
      </c>
      <c r="BD27">
        <v>10</v>
      </c>
      <c r="BE27" s="9">
        <f t="shared" si="44"/>
        <v>0</v>
      </c>
      <c r="BF27" s="9">
        <f t="shared" si="33"/>
        <v>0</v>
      </c>
      <c r="BG27" s="9">
        <f t="shared" si="33"/>
        <v>0</v>
      </c>
      <c r="BH27" s="9">
        <f t="shared" si="33"/>
        <v>0</v>
      </c>
      <c r="BI27" s="9">
        <f t="shared" si="33"/>
        <v>0</v>
      </c>
      <c r="BJ27" s="9">
        <f t="shared" si="33"/>
        <v>0</v>
      </c>
      <c r="BK27" s="9">
        <f t="shared" si="33"/>
        <v>0</v>
      </c>
      <c r="BL27" s="9">
        <f t="shared" si="33"/>
        <v>0</v>
      </c>
      <c r="BM27" s="9">
        <f t="shared" si="33"/>
        <v>0</v>
      </c>
    </row>
    <row r="28" spans="1:65" x14ac:dyDescent="0.25">
      <c r="A28">
        <v>12</v>
      </c>
      <c r="B28" s="36">
        <f>'CRUISE DATA'!B28</f>
        <v>0</v>
      </c>
      <c r="C28" s="36">
        <f>'CRUISE DATA'!C28</f>
        <v>0</v>
      </c>
      <c r="D28" s="36">
        <f>'CRUISE DATA'!D28</f>
        <v>0</v>
      </c>
      <c r="E28" s="36">
        <f>'CRUISE DATA'!E28</f>
        <v>0</v>
      </c>
      <c r="F28" s="36">
        <f>'CRUISE DATA'!F28</f>
        <v>0</v>
      </c>
      <c r="G28" s="36">
        <f>'CRUISE DATA'!G28</f>
        <v>0</v>
      </c>
      <c r="H28" s="36">
        <f>'CRUISE DATA'!H28</f>
        <v>0</v>
      </c>
      <c r="I28" s="36">
        <f>'CRUISE DATA'!I28</f>
        <v>0</v>
      </c>
      <c r="J28" s="36">
        <f>'CRUISE DATA'!J28</f>
        <v>0</v>
      </c>
      <c r="L28" s="2">
        <v>12</v>
      </c>
      <c r="M28" s="5">
        <f>B28*(1/CRUISE_INFO!$B$2/CRUISE_INFO!$B$4)</f>
        <v>0</v>
      </c>
      <c r="N28" s="5">
        <f>C28*(1/CRUISE_INFO!$B$2/CRUISE_INFO!$B$4)</f>
        <v>0</v>
      </c>
      <c r="O28" s="5">
        <f>D28*(1/CRUISE_INFO!$B$2/CRUISE_INFO!$B$4)</f>
        <v>0</v>
      </c>
      <c r="P28" s="5">
        <f>E28*(1/CRUISE_INFO!$B$2/CRUISE_INFO!$B$4)</f>
        <v>0</v>
      </c>
      <c r="Q28" s="5">
        <f>F28*(1/CRUISE_INFO!$B$2/CRUISE_INFO!$B$4)</f>
        <v>0</v>
      </c>
      <c r="R28" s="5">
        <f>G28*(1/CRUISE_INFO!$B$2/CRUISE_INFO!$B$4)</f>
        <v>0</v>
      </c>
      <c r="S28" s="5">
        <f>H28*(1/CRUISE_INFO!$B$2/CRUISE_INFO!$B$4)</f>
        <v>0</v>
      </c>
      <c r="T28" s="5">
        <f>I28*(1/CRUISE_INFO!$B$2/CRUISE_INFO!$B$4)</f>
        <v>0</v>
      </c>
      <c r="U28" s="5">
        <f>J28*(1/CRUISE_INFO!$B$2/CRUISE_INFO!$B$4)</f>
        <v>0</v>
      </c>
      <c r="W28">
        <v>12</v>
      </c>
      <c r="X28" s="9">
        <f t="shared" si="34"/>
        <v>0</v>
      </c>
      <c r="Y28" s="9">
        <f t="shared" si="23"/>
        <v>0</v>
      </c>
      <c r="Z28" s="9">
        <f t="shared" si="24"/>
        <v>0</v>
      </c>
      <c r="AA28" s="9">
        <f t="shared" si="25"/>
        <v>0</v>
      </c>
      <c r="AB28" s="9">
        <f t="shared" si="26"/>
        <v>0</v>
      </c>
      <c r="AC28" s="9">
        <f t="shared" si="27"/>
        <v>0</v>
      </c>
      <c r="AD28" s="9">
        <f t="shared" si="28"/>
        <v>0</v>
      </c>
      <c r="AE28" s="9">
        <f t="shared" si="29"/>
        <v>0</v>
      </c>
      <c r="AF28" s="9">
        <f t="shared" si="30"/>
        <v>0</v>
      </c>
      <c r="AH28">
        <v>12</v>
      </c>
      <c r="AI28" s="1">
        <f t="shared" si="35"/>
        <v>0.74754199999999993</v>
      </c>
      <c r="AJ28" s="1">
        <f t="shared" si="31"/>
        <v>0.48550500000000002</v>
      </c>
      <c r="AK28" s="1">
        <f t="shared" si="36"/>
        <v>0.338785</v>
      </c>
      <c r="AL28" s="1">
        <f t="shared" si="37"/>
        <v>0.338785</v>
      </c>
      <c r="AM28" s="1">
        <f t="shared" si="38"/>
        <v>0.6552659999999999</v>
      </c>
      <c r="AN28" s="1">
        <f t="shared" si="39"/>
        <v>0.48550500000000002</v>
      </c>
      <c r="AO28" s="1">
        <f t="shared" si="40"/>
        <v>0.74754199999999993</v>
      </c>
      <c r="AP28" s="1">
        <f t="shared" si="41"/>
        <v>0.74754199999999993</v>
      </c>
      <c r="AQ28" s="1">
        <f t="shared" si="42"/>
        <v>0.48550500000000002</v>
      </c>
      <c r="AS28">
        <v>12</v>
      </c>
      <c r="AT28" s="10">
        <f t="shared" si="43"/>
        <v>0.9518268956525282</v>
      </c>
      <c r="AU28" s="10">
        <f t="shared" si="32"/>
        <v>0.61818160982764958</v>
      </c>
      <c r="AV28" s="10">
        <f t="shared" si="32"/>
        <v>0.43136663203357378</v>
      </c>
      <c r="AW28" s="10">
        <f t="shared" si="32"/>
        <v>0.43136663203357378</v>
      </c>
      <c r="AX28" s="10">
        <f t="shared" si="32"/>
        <v>0.83433412785723016</v>
      </c>
      <c r="AY28" s="10">
        <f t="shared" si="32"/>
        <v>0.61818160982764958</v>
      </c>
      <c r="AZ28" s="10">
        <f t="shared" si="32"/>
        <v>0.9518268956525282</v>
      </c>
      <c r="BA28" s="10">
        <f t="shared" si="32"/>
        <v>0.9518268956525282</v>
      </c>
      <c r="BB28" s="10">
        <f t="shared" si="32"/>
        <v>0.61818160982764958</v>
      </c>
      <c r="BD28">
        <v>12</v>
      </c>
      <c r="BE28" s="9">
        <f t="shared" si="44"/>
        <v>0</v>
      </c>
      <c r="BF28" s="9">
        <f t="shared" si="33"/>
        <v>0</v>
      </c>
      <c r="BG28" s="9">
        <f t="shared" si="33"/>
        <v>0</v>
      </c>
      <c r="BH28" s="9">
        <f t="shared" si="33"/>
        <v>0</v>
      </c>
      <c r="BI28" s="9">
        <f t="shared" si="33"/>
        <v>0</v>
      </c>
      <c r="BJ28" s="9">
        <f t="shared" si="33"/>
        <v>0</v>
      </c>
      <c r="BK28" s="9">
        <f t="shared" si="33"/>
        <v>0</v>
      </c>
      <c r="BL28" s="9">
        <f t="shared" si="33"/>
        <v>0</v>
      </c>
      <c r="BM28" s="9">
        <f t="shared" si="33"/>
        <v>0</v>
      </c>
    </row>
    <row r="29" spans="1:65" x14ac:dyDescent="0.25">
      <c r="A29">
        <v>14</v>
      </c>
      <c r="B29" s="36">
        <f>'CRUISE DATA'!B29</f>
        <v>0</v>
      </c>
      <c r="C29" s="36">
        <f>'CRUISE DATA'!C29</f>
        <v>0</v>
      </c>
      <c r="D29" s="36">
        <f>'CRUISE DATA'!D29</f>
        <v>0</v>
      </c>
      <c r="E29" s="36">
        <f>'CRUISE DATA'!E29</f>
        <v>0</v>
      </c>
      <c r="F29" s="36">
        <f>'CRUISE DATA'!F29</f>
        <v>0</v>
      </c>
      <c r="G29" s="36">
        <f>'CRUISE DATA'!G29</f>
        <v>0</v>
      </c>
      <c r="H29" s="36">
        <f>'CRUISE DATA'!H29</f>
        <v>0</v>
      </c>
      <c r="I29" s="36">
        <f>'CRUISE DATA'!I29</f>
        <v>0</v>
      </c>
      <c r="J29" s="36">
        <f>'CRUISE DATA'!J29</f>
        <v>0</v>
      </c>
      <c r="L29" s="2">
        <v>14</v>
      </c>
      <c r="M29" s="5">
        <f>B29*(1/CRUISE_INFO!$B$2/CRUISE_INFO!$B$4)</f>
        <v>0</v>
      </c>
      <c r="N29" s="5">
        <f>C29*(1/CRUISE_INFO!$B$2/CRUISE_INFO!$B$4)</f>
        <v>0</v>
      </c>
      <c r="O29" s="5">
        <f>D29*(1/CRUISE_INFO!$B$2/CRUISE_INFO!$B$4)</f>
        <v>0</v>
      </c>
      <c r="P29" s="5">
        <f>E29*(1/CRUISE_INFO!$B$2/CRUISE_INFO!$B$4)</f>
        <v>0</v>
      </c>
      <c r="Q29" s="5">
        <f>F29*(1/CRUISE_INFO!$B$2/CRUISE_INFO!$B$4)</f>
        <v>0</v>
      </c>
      <c r="R29" s="5">
        <f>G29*(1/CRUISE_INFO!$B$2/CRUISE_INFO!$B$4)</f>
        <v>0</v>
      </c>
      <c r="S29" s="5">
        <f>H29*(1/CRUISE_INFO!$B$2/CRUISE_INFO!$B$4)</f>
        <v>0</v>
      </c>
      <c r="T29" s="5">
        <f>I29*(1/CRUISE_INFO!$B$2/CRUISE_INFO!$B$4)</f>
        <v>0</v>
      </c>
      <c r="U29" s="5">
        <f>J29*(1/CRUISE_INFO!$B$2/CRUISE_INFO!$B$4)</f>
        <v>0</v>
      </c>
      <c r="W29">
        <v>14</v>
      </c>
      <c r="X29" s="9">
        <f t="shared" si="34"/>
        <v>0</v>
      </c>
      <c r="Y29" s="9">
        <f t="shared" si="23"/>
        <v>0</v>
      </c>
      <c r="Z29" s="9">
        <f t="shared" si="24"/>
        <v>0</v>
      </c>
      <c r="AA29" s="9">
        <f t="shared" si="25"/>
        <v>0</v>
      </c>
      <c r="AB29" s="9">
        <f t="shared" si="26"/>
        <v>0</v>
      </c>
      <c r="AC29" s="9">
        <f t="shared" si="27"/>
        <v>0</v>
      </c>
      <c r="AD29" s="9">
        <f t="shared" si="28"/>
        <v>0</v>
      </c>
      <c r="AE29" s="9">
        <f t="shared" si="29"/>
        <v>0</v>
      </c>
      <c r="AF29" s="9">
        <f t="shared" si="30"/>
        <v>0</v>
      </c>
      <c r="AH29">
        <v>14</v>
      </c>
      <c r="AI29" s="1">
        <f t="shared" si="35"/>
        <v>1.0039659999999999</v>
      </c>
      <c r="AJ29" s="1">
        <f t="shared" si="31"/>
        <v>0.61732699999999996</v>
      </c>
      <c r="AK29" s="1">
        <f t="shared" si="36"/>
        <v>0.41498100000000004</v>
      </c>
      <c r="AL29" s="1">
        <f t="shared" si="37"/>
        <v>0.41498100000000004</v>
      </c>
      <c r="AM29" s="1">
        <f t="shared" si="38"/>
        <v>0.85408200000000001</v>
      </c>
      <c r="AN29" s="1">
        <f t="shared" si="39"/>
        <v>0.61732699999999996</v>
      </c>
      <c r="AO29" s="1">
        <f t="shared" si="40"/>
        <v>1.0039659999999999</v>
      </c>
      <c r="AP29" s="1">
        <f t="shared" si="41"/>
        <v>1.0039659999999999</v>
      </c>
      <c r="AQ29" s="1">
        <f t="shared" si="42"/>
        <v>0.61732699999999996</v>
      </c>
      <c r="AS29">
        <v>14</v>
      </c>
      <c r="AT29" s="10">
        <f t="shared" si="43"/>
        <v>0.93917776131354636</v>
      </c>
      <c r="AU29" s="10">
        <f t="shared" si="32"/>
        <v>0.57748946663373824</v>
      </c>
      <c r="AV29" s="10">
        <f t="shared" si="32"/>
        <v>0.38820132013201331</v>
      </c>
      <c r="AW29" s="10">
        <f t="shared" si="32"/>
        <v>0.38820132013201331</v>
      </c>
      <c r="AX29" s="10">
        <f t="shared" si="32"/>
        <v>0.79896612110190623</v>
      </c>
      <c r="AY29" s="10">
        <f t="shared" si="32"/>
        <v>0.57748946663373824</v>
      </c>
      <c r="AZ29" s="10">
        <f t="shared" si="32"/>
        <v>0.93917776131354636</v>
      </c>
      <c r="BA29" s="10">
        <f t="shared" si="32"/>
        <v>0.93917776131354636</v>
      </c>
      <c r="BB29" s="10">
        <f t="shared" si="32"/>
        <v>0.57748946663373824</v>
      </c>
      <c r="BD29">
        <v>14</v>
      </c>
      <c r="BE29" s="9">
        <f t="shared" si="44"/>
        <v>0</v>
      </c>
      <c r="BF29" s="9">
        <f t="shared" si="33"/>
        <v>0</v>
      </c>
      <c r="BG29" s="9">
        <f t="shared" si="33"/>
        <v>0</v>
      </c>
      <c r="BH29" s="9">
        <f t="shared" si="33"/>
        <v>0</v>
      </c>
      <c r="BI29" s="9">
        <f t="shared" si="33"/>
        <v>0</v>
      </c>
      <c r="BJ29" s="9">
        <f t="shared" si="33"/>
        <v>0</v>
      </c>
      <c r="BK29" s="9">
        <f t="shared" si="33"/>
        <v>0</v>
      </c>
      <c r="BL29" s="9">
        <f t="shared" si="33"/>
        <v>0</v>
      </c>
      <c r="BM29" s="9">
        <f t="shared" si="33"/>
        <v>0</v>
      </c>
    </row>
    <row r="30" spans="1:65" x14ac:dyDescent="0.25">
      <c r="A30">
        <v>16</v>
      </c>
      <c r="B30" s="36">
        <f>'CRUISE DATA'!B30</f>
        <v>0</v>
      </c>
      <c r="C30" s="36">
        <f>'CRUISE DATA'!C30</f>
        <v>0</v>
      </c>
      <c r="D30" s="36">
        <f>'CRUISE DATA'!D30</f>
        <v>0</v>
      </c>
      <c r="E30" s="36">
        <f>'CRUISE DATA'!E30</f>
        <v>0</v>
      </c>
      <c r="F30" s="36">
        <f>'CRUISE DATA'!F30</f>
        <v>0</v>
      </c>
      <c r="G30" s="36">
        <f>'CRUISE DATA'!G30</f>
        <v>0</v>
      </c>
      <c r="H30" s="36">
        <f>'CRUISE DATA'!H30</f>
        <v>0</v>
      </c>
      <c r="I30" s="36">
        <f>'CRUISE DATA'!I30</f>
        <v>0</v>
      </c>
      <c r="J30" s="36">
        <f>'CRUISE DATA'!J30</f>
        <v>0</v>
      </c>
      <c r="L30" s="2">
        <v>16</v>
      </c>
      <c r="M30" s="5">
        <f>B30*(1/CRUISE_INFO!$B$2/CRUISE_INFO!$B$4)</f>
        <v>0</v>
      </c>
      <c r="N30" s="5">
        <f>C30*(1/CRUISE_INFO!$B$2/CRUISE_INFO!$B$4)</f>
        <v>0</v>
      </c>
      <c r="O30" s="5">
        <f>D30*(1/CRUISE_INFO!$B$2/CRUISE_INFO!$B$4)</f>
        <v>0</v>
      </c>
      <c r="P30" s="5">
        <f>E30*(1/CRUISE_INFO!$B$2/CRUISE_INFO!$B$4)</f>
        <v>0</v>
      </c>
      <c r="Q30" s="5">
        <f>F30*(1/CRUISE_INFO!$B$2/CRUISE_INFO!$B$4)</f>
        <v>0</v>
      </c>
      <c r="R30" s="5">
        <f>G30*(1/CRUISE_INFO!$B$2/CRUISE_INFO!$B$4)</f>
        <v>0</v>
      </c>
      <c r="S30" s="5">
        <f>H30*(1/CRUISE_INFO!$B$2/CRUISE_INFO!$B$4)</f>
        <v>0</v>
      </c>
      <c r="T30" s="5">
        <f>I30*(1/CRUISE_INFO!$B$2/CRUISE_INFO!$B$4)</f>
        <v>0</v>
      </c>
      <c r="U30" s="5">
        <f>J30*(1/CRUISE_INFO!$B$2/CRUISE_INFO!$B$4)</f>
        <v>0</v>
      </c>
      <c r="W30">
        <v>16</v>
      </c>
      <c r="X30" s="9">
        <f t="shared" si="34"/>
        <v>0</v>
      </c>
      <c r="Y30" s="9">
        <f t="shared" si="23"/>
        <v>0</v>
      </c>
      <c r="Z30" s="9">
        <f t="shared" si="24"/>
        <v>0</v>
      </c>
      <c r="AA30" s="9">
        <f t="shared" si="25"/>
        <v>0</v>
      </c>
      <c r="AB30" s="9">
        <f t="shared" si="26"/>
        <v>0</v>
      </c>
      <c r="AC30" s="9">
        <f t="shared" si="27"/>
        <v>0</v>
      </c>
      <c r="AD30" s="9">
        <f t="shared" si="28"/>
        <v>0</v>
      </c>
      <c r="AE30" s="9">
        <f t="shared" si="29"/>
        <v>0</v>
      </c>
      <c r="AF30" s="9">
        <f t="shared" si="30"/>
        <v>0</v>
      </c>
      <c r="AH30">
        <v>16</v>
      </c>
      <c r="AI30" s="1">
        <f t="shared" si="35"/>
        <v>1.2979099999999999</v>
      </c>
      <c r="AJ30" s="1">
        <f t="shared" si="31"/>
        <v>0.76283699999999999</v>
      </c>
      <c r="AK30" s="1">
        <f t="shared" si="36"/>
        <v>0.49814500000000006</v>
      </c>
      <c r="AL30" s="1">
        <f t="shared" si="37"/>
        <v>0.49814500000000006</v>
      </c>
      <c r="AM30" s="1">
        <f t="shared" si="38"/>
        <v>1.0782579999999999</v>
      </c>
      <c r="AN30" s="1">
        <f t="shared" si="39"/>
        <v>0.76283699999999999</v>
      </c>
      <c r="AO30" s="1">
        <f t="shared" si="40"/>
        <v>1.2979099999999999</v>
      </c>
      <c r="AP30" s="1">
        <f t="shared" si="41"/>
        <v>1.2979099999999999</v>
      </c>
      <c r="AQ30" s="1">
        <f t="shared" si="42"/>
        <v>0.76283699999999999</v>
      </c>
      <c r="AS30">
        <v>16</v>
      </c>
      <c r="AT30" s="10">
        <f t="shared" si="43"/>
        <v>0.92958579712137879</v>
      </c>
      <c r="AU30" s="10">
        <f t="shared" si="32"/>
        <v>0.54635717477997803</v>
      </c>
      <c r="AV30" s="10">
        <f t="shared" si="32"/>
        <v>0.35678014416024945</v>
      </c>
      <c r="AW30" s="10">
        <f t="shared" si="32"/>
        <v>0.35678014416024945</v>
      </c>
      <c r="AX30" s="10">
        <f t="shared" si="32"/>
        <v>0.77226720067840116</v>
      </c>
      <c r="AY30" s="10">
        <f t="shared" si="32"/>
        <v>0.54635717477997803</v>
      </c>
      <c r="AZ30" s="10">
        <f t="shared" si="32"/>
        <v>0.92958579712137879</v>
      </c>
      <c r="BA30" s="10">
        <f t="shared" si="32"/>
        <v>0.92958579712137879</v>
      </c>
      <c r="BB30" s="10">
        <f t="shared" si="32"/>
        <v>0.54635717477997803</v>
      </c>
      <c r="BD30">
        <v>16</v>
      </c>
      <c r="BE30" s="9">
        <f t="shared" si="44"/>
        <v>0</v>
      </c>
      <c r="BF30" s="9">
        <f t="shared" si="33"/>
        <v>0</v>
      </c>
      <c r="BG30" s="9">
        <f t="shared" si="33"/>
        <v>0</v>
      </c>
      <c r="BH30" s="9">
        <f t="shared" si="33"/>
        <v>0</v>
      </c>
      <c r="BI30" s="9">
        <f t="shared" si="33"/>
        <v>0</v>
      </c>
      <c r="BJ30" s="9">
        <f t="shared" si="33"/>
        <v>0</v>
      </c>
      <c r="BK30" s="9">
        <f t="shared" si="33"/>
        <v>0</v>
      </c>
      <c r="BL30" s="9">
        <f t="shared" si="33"/>
        <v>0</v>
      </c>
      <c r="BM30" s="9">
        <f t="shared" si="33"/>
        <v>0</v>
      </c>
    </row>
    <row r="31" spans="1:65" x14ac:dyDescent="0.25">
      <c r="A31">
        <v>18</v>
      </c>
      <c r="B31" s="36">
        <f>'CRUISE DATA'!B31</f>
        <v>0</v>
      </c>
      <c r="C31" s="36">
        <f>'CRUISE DATA'!C31</f>
        <v>0</v>
      </c>
      <c r="D31" s="36">
        <f>'CRUISE DATA'!D31</f>
        <v>0</v>
      </c>
      <c r="E31" s="36">
        <f>'CRUISE DATA'!E31</f>
        <v>0</v>
      </c>
      <c r="F31" s="36">
        <f>'CRUISE DATA'!F31</f>
        <v>0</v>
      </c>
      <c r="G31" s="36">
        <f>'CRUISE DATA'!G31</f>
        <v>0</v>
      </c>
      <c r="H31" s="36">
        <f>'CRUISE DATA'!H31</f>
        <v>0</v>
      </c>
      <c r="I31" s="36">
        <f>'CRUISE DATA'!I31</f>
        <v>0</v>
      </c>
      <c r="J31" s="36">
        <f>'CRUISE DATA'!J31</f>
        <v>0</v>
      </c>
      <c r="L31" s="2">
        <v>18</v>
      </c>
      <c r="M31" s="5">
        <f>B31*(1/CRUISE_INFO!$B$2/CRUISE_INFO!$B$4)</f>
        <v>0</v>
      </c>
      <c r="N31" s="5">
        <f>C31*(1/CRUISE_INFO!$B$2/CRUISE_INFO!$B$4)</f>
        <v>0</v>
      </c>
      <c r="O31" s="5">
        <f>D31*(1/CRUISE_INFO!$B$2/CRUISE_INFO!$B$4)</f>
        <v>0</v>
      </c>
      <c r="P31" s="5">
        <f>E31*(1/CRUISE_INFO!$B$2/CRUISE_INFO!$B$4)</f>
        <v>0</v>
      </c>
      <c r="Q31" s="5">
        <f>F31*(1/CRUISE_INFO!$B$2/CRUISE_INFO!$B$4)</f>
        <v>0</v>
      </c>
      <c r="R31" s="5">
        <f>G31*(1/CRUISE_INFO!$B$2/CRUISE_INFO!$B$4)</f>
        <v>0</v>
      </c>
      <c r="S31" s="5">
        <f>H31*(1/CRUISE_INFO!$B$2/CRUISE_INFO!$B$4)</f>
        <v>0</v>
      </c>
      <c r="T31" s="5">
        <f>I31*(1/CRUISE_INFO!$B$2/CRUISE_INFO!$B$4)</f>
        <v>0</v>
      </c>
      <c r="U31" s="5">
        <f>J31*(1/CRUISE_INFO!$B$2/CRUISE_INFO!$B$4)</f>
        <v>0</v>
      </c>
      <c r="W31">
        <v>18</v>
      </c>
      <c r="X31" s="9">
        <f t="shared" si="34"/>
        <v>0</v>
      </c>
      <c r="Y31" s="9">
        <f t="shared" si="23"/>
        <v>0</v>
      </c>
      <c r="Z31" s="9">
        <f t="shared" si="24"/>
        <v>0</v>
      </c>
      <c r="AA31" s="9">
        <f t="shared" si="25"/>
        <v>0</v>
      </c>
      <c r="AB31" s="9">
        <f t="shared" si="26"/>
        <v>0</v>
      </c>
      <c r="AC31" s="9">
        <f t="shared" si="27"/>
        <v>0</v>
      </c>
      <c r="AD31" s="9">
        <f t="shared" si="28"/>
        <v>0</v>
      </c>
      <c r="AE31" s="9">
        <f t="shared" si="29"/>
        <v>0</v>
      </c>
      <c r="AF31" s="9">
        <f t="shared" si="30"/>
        <v>0</v>
      </c>
      <c r="AH31">
        <v>18</v>
      </c>
      <c r="AI31" s="1">
        <f t="shared" si="35"/>
        <v>1.6293739999999999</v>
      </c>
      <c r="AJ31" s="1">
        <f t="shared" si="31"/>
        <v>0.92203499999999994</v>
      </c>
      <c r="AK31" s="1">
        <f t="shared" si="36"/>
        <v>0.58827700000000005</v>
      </c>
      <c r="AL31" s="1">
        <f t="shared" si="37"/>
        <v>0.58827700000000005</v>
      </c>
      <c r="AM31" s="1">
        <f t="shared" si="38"/>
        <v>1.3277939999999999</v>
      </c>
      <c r="AN31" s="1">
        <f t="shared" si="39"/>
        <v>0.92203499999999994</v>
      </c>
      <c r="AO31" s="1">
        <f t="shared" si="40"/>
        <v>1.6293739999999999</v>
      </c>
      <c r="AP31" s="1">
        <f t="shared" si="41"/>
        <v>1.6293739999999999</v>
      </c>
      <c r="AQ31" s="1">
        <f t="shared" si="42"/>
        <v>0.92203499999999994</v>
      </c>
      <c r="AS31">
        <v>18</v>
      </c>
      <c r="AT31" s="10">
        <f t="shared" si="43"/>
        <v>0.92206309108277096</v>
      </c>
      <c r="AU31" s="10">
        <f t="shared" si="32"/>
        <v>0.52177980143693392</v>
      </c>
      <c r="AV31" s="10">
        <f t="shared" si="32"/>
        <v>0.33290607867371108</v>
      </c>
      <c r="AW31" s="10">
        <f t="shared" si="32"/>
        <v>0.33290607867371108</v>
      </c>
      <c r="AX31" s="10">
        <f t="shared" si="32"/>
        <v>0.75139890532263109</v>
      </c>
      <c r="AY31" s="10">
        <f t="shared" si="32"/>
        <v>0.52177980143693392</v>
      </c>
      <c r="AZ31" s="10">
        <f t="shared" si="32"/>
        <v>0.92206309108277096</v>
      </c>
      <c r="BA31" s="10">
        <f t="shared" si="32"/>
        <v>0.92206309108277096</v>
      </c>
      <c r="BB31" s="10">
        <f t="shared" si="32"/>
        <v>0.52177980143693392</v>
      </c>
      <c r="BD31">
        <v>18</v>
      </c>
      <c r="BE31" s="9">
        <f t="shared" si="44"/>
        <v>0</v>
      </c>
      <c r="BF31" s="9">
        <f t="shared" si="33"/>
        <v>0</v>
      </c>
      <c r="BG31" s="9">
        <f t="shared" si="33"/>
        <v>0</v>
      </c>
      <c r="BH31" s="9">
        <f t="shared" si="33"/>
        <v>0</v>
      </c>
      <c r="BI31" s="9">
        <f t="shared" si="33"/>
        <v>0</v>
      </c>
      <c r="BJ31" s="9">
        <f t="shared" si="33"/>
        <v>0</v>
      </c>
      <c r="BK31" s="9">
        <f t="shared" si="33"/>
        <v>0</v>
      </c>
      <c r="BL31" s="9">
        <f t="shared" si="33"/>
        <v>0</v>
      </c>
      <c r="BM31" s="9">
        <f t="shared" si="33"/>
        <v>0</v>
      </c>
    </row>
    <row r="32" spans="1:65" x14ac:dyDescent="0.25">
      <c r="A32">
        <v>20</v>
      </c>
      <c r="B32" s="36">
        <f>'CRUISE DATA'!B32</f>
        <v>0</v>
      </c>
      <c r="C32" s="36">
        <f>'CRUISE DATA'!C32</f>
        <v>0</v>
      </c>
      <c r="D32" s="36">
        <f>'CRUISE DATA'!D32</f>
        <v>0</v>
      </c>
      <c r="E32" s="36">
        <f>'CRUISE DATA'!E32</f>
        <v>0</v>
      </c>
      <c r="F32" s="36">
        <f>'CRUISE DATA'!F32</f>
        <v>0</v>
      </c>
      <c r="G32" s="36">
        <f>'CRUISE DATA'!G32</f>
        <v>0</v>
      </c>
      <c r="H32" s="36">
        <f>'CRUISE DATA'!H32</f>
        <v>0</v>
      </c>
      <c r="I32" s="36">
        <f>'CRUISE DATA'!I32</f>
        <v>0</v>
      </c>
      <c r="J32" s="36">
        <f>'CRUISE DATA'!J32</f>
        <v>0</v>
      </c>
      <c r="L32" s="2">
        <v>20</v>
      </c>
      <c r="M32" s="5">
        <f>B32*(1/CRUISE_INFO!$B$2/CRUISE_INFO!$B$4)</f>
        <v>0</v>
      </c>
      <c r="N32" s="5">
        <f>C32*(1/CRUISE_INFO!$B$2/CRUISE_INFO!$B$4)</f>
        <v>0</v>
      </c>
      <c r="O32" s="5">
        <f>D32*(1/CRUISE_INFO!$B$2/CRUISE_INFO!$B$4)</f>
        <v>0</v>
      </c>
      <c r="P32" s="5">
        <f>E32*(1/CRUISE_INFO!$B$2/CRUISE_INFO!$B$4)</f>
        <v>0</v>
      </c>
      <c r="Q32" s="5">
        <f>F32*(1/CRUISE_INFO!$B$2/CRUISE_INFO!$B$4)</f>
        <v>0</v>
      </c>
      <c r="R32" s="5">
        <f>G32*(1/CRUISE_INFO!$B$2/CRUISE_INFO!$B$4)</f>
        <v>0</v>
      </c>
      <c r="S32" s="5">
        <f>H32*(1/CRUISE_INFO!$B$2/CRUISE_INFO!$B$4)</f>
        <v>0</v>
      </c>
      <c r="T32" s="5">
        <f>I32*(1/CRUISE_INFO!$B$2/CRUISE_INFO!$B$4)</f>
        <v>0</v>
      </c>
      <c r="U32" s="5">
        <f>J32*(1/CRUISE_INFO!$B$2/CRUISE_INFO!$B$4)</f>
        <v>0</v>
      </c>
      <c r="W32">
        <v>20</v>
      </c>
      <c r="X32" s="9">
        <f t="shared" si="34"/>
        <v>0</v>
      </c>
      <c r="Y32" s="9">
        <f t="shared" si="23"/>
        <v>0</v>
      </c>
      <c r="Z32" s="9">
        <f t="shared" si="24"/>
        <v>0</v>
      </c>
      <c r="AA32" s="9">
        <f t="shared" si="25"/>
        <v>0</v>
      </c>
      <c r="AB32" s="9">
        <f t="shared" si="26"/>
        <v>0</v>
      </c>
      <c r="AC32" s="9">
        <f t="shared" si="27"/>
        <v>0</v>
      </c>
      <c r="AD32" s="9">
        <f t="shared" si="28"/>
        <v>0</v>
      </c>
      <c r="AE32" s="9">
        <f t="shared" si="29"/>
        <v>0</v>
      </c>
      <c r="AF32" s="9">
        <f t="shared" si="30"/>
        <v>0</v>
      </c>
      <c r="AH32">
        <v>20</v>
      </c>
      <c r="AI32" s="1">
        <f t="shared" si="35"/>
        <v>1.9983579999999996</v>
      </c>
      <c r="AJ32" s="1">
        <f t="shared" si="31"/>
        <v>1.094921</v>
      </c>
      <c r="AK32" s="1">
        <f t="shared" si="36"/>
        <v>0.68537700000000013</v>
      </c>
      <c r="AL32" s="1">
        <f t="shared" si="37"/>
        <v>0.68537700000000013</v>
      </c>
      <c r="AM32" s="1">
        <f t="shared" si="38"/>
        <v>1.6026900000000002</v>
      </c>
      <c r="AN32" s="1">
        <f t="shared" si="39"/>
        <v>1.094921</v>
      </c>
      <c r="AO32" s="1">
        <f t="shared" si="40"/>
        <v>1.9983579999999996</v>
      </c>
      <c r="AP32" s="1">
        <f t="shared" si="41"/>
        <v>1.9983579999999996</v>
      </c>
      <c r="AQ32" s="1">
        <f t="shared" si="42"/>
        <v>1.094921</v>
      </c>
      <c r="AS32">
        <v>20</v>
      </c>
      <c r="AT32" s="10">
        <f t="shared" si="43"/>
        <v>0.91600568390172343</v>
      </c>
      <c r="AU32" s="10">
        <f t="shared" si="32"/>
        <v>0.5018889805647232</v>
      </c>
      <c r="AV32" s="10">
        <f t="shared" si="32"/>
        <v>0.31416254125412552</v>
      </c>
      <c r="AW32" s="10">
        <f t="shared" si="32"/>
        <v>0.31416254125412552</v>
      </c>
      <c r="AX32" s="10">
        <f t="shared" si="32"/>
        <v>0.73463971397139727</v>
      </c>
      <c r="AY32" s="10">
        <f t="shared" si="32"/>
        <v>0.5018889805647232</v>
      </c>
      <c r="AZ32" s="10">
        <f t="shared" si="32"/>
        <v>0.91600568390172343</v>
      </c>
      <c r="BA32" s="10">
        <f t="shared" si="32"/>
        <v>0.91600568390172343</v>
      </c>
      <c r="BB32" s="10">
        <f t="shared" si="32"/>
        <v>0.5018889805647232</v>
      </c>
      <c r="BD32">
        <v>20</v>
      </c>
      <c r="BE32" s="9">
        <f t="shared" si="44"/>
        <v>0</v>
      </c>
      <c r="BF32" s="9">
        <f t="shared" si="33"/>
        <v>0</v>
      </c>
      <c r="BG32" s="9">
        <f t="shared" si="33"/>
        <v>0</v>
      </c>
      <c r="BH32" s="9">
        <f t="shared" si="33"/>
        <v>0</v>
      </c>
      <c r="BI32" s="9">
        <f t="shared" si="33"/>
        <v>0</v>
      </c>
      <c r="BJ32" s="9">
        <f t="shared" si="33"/>
        <v>0</v>
      </c>
      <c r="BK32" s="9">
        <f t="shared" si="33"/>
        <v>0</v>
      </c>
      <c r="BL32" s="9">
        <f t="shared" si="33"/>
        <v>0</v>
      </c>
      <c r="BM32" s="9">
        <f t="shared" si="33"/>
        <v>0</v>
      </c>
    </row>
    <row r="33" spans="1:65" x14ac:dyDescent="0.25">
      <c r="A33">
        <v>22</v>
      </c>
      <c r="B33" s="36">
        <f>'CRUISE DATA'!B33</f>
        <v>0</v>
      </c>
      <c r="C33" s="36">
        <f>'CRUISE DATA'!C33</f>
        <v>0</v>
      </c>
      <c r="D33" s="36">
        <f>'CRUISE DATA'!D33</f>
        <v>0</v>
      </c>
      <c r="E33" s="36">
        <f>'CRUISE DATA'!E33</f>
        <v>0</v>
      </c>
      <c r="F33" s="36">
        <f>'CRUISE DATA'!F33</f>
        <v>0</v>
      </c>
      <c r="G33" s="36">
        <f>'CRUISE DATA'!G33</f>
        <v>0</v>
      </c>
      <c r="H33" s="36">
        <f>'CRUISE DATA'!H33</f>
        <v>0</v>
      </c>
      <c r="I33" s="36">
        <f>'CRUISE DATA'!I33</f>
        <v>0</v>
      </c>
      <c r="J33" s="36">
        <f>'CRUISE DATA'!J33</f>
        <v>0</v>
      </c>
      <c r="L33" s="2">
        <v>22</v>
      </c>
      <c r="M33" s="5">
        <f>B33*(1/CRUISE_INFO!$B$2/CRUISE_INFO!$B$4)</f>
        <v>0</v>
      </c>
      <c r="N33" s="5">
        <f>C33*(1/CRUISE_INFO!$B$2/CRUISE_INFO!$B$4)</f>
        <v>0</v>
      </c>
      <c r="O33" s="5">
        <f>D33*(1/CRUISE_INFO!$B$2/CRUISE_INFO!$B$4)</f>
        <v>0</v>
      </c>
      <c r="P33" s="5">
        <f>E33*(1/CRUISE_INFO!$B$2/CRUISE_INFO!$B$4)</f>
        <v>0</v>
      </c>
      <c r="Q33" s="5">
        <f>F33*(1/CRUISE_INFO!$B$2/CRUISE_INFO!$B$4)</f>
        <v>0</v>
      </c>
      <c r="R33" s="5">
        <f>G33*(1/CRUISE_INFO!$B$2/CRUISE_INFO!$B$4)</f>
        <v>0</v>
      </c>
      <c r="S33" s="5">
        <f>H33*(1/CRUISE_INFO!$B$2/CRUISE_INFO!$B$4)</f>
        <v>0</v>
      </c>
      <c r="T33" s="5">
        <f>I33*(1/CRUISE_INFO!$B$2/CRUISE_INFO!$B$4)</f>
        <v>0</v>
      </c>
      <c r="U33" s="5">
        <f>J33*(1/CRUISE_INFO!$B$2/CRUISE_INFO!$B$4)</f>
        <v>0</v>
      </c>
      <c r="W33">
        <v>22</v>
      </c>
      <c r="X33" s="9">
        <f t="shared" si="34"/>
        <v>0</v>
      </c>
      <c r="Y33" s="9">
        <f t="shared" si="23"/>
        <v>0</v>
      </c>
      <c r="Z33" s="9">
        <f t="shared" si="24"/>
        <v>0</v>
      </c>
      <c r="AA33" s="9">
        <f t="shared" si="25"/>
        <v>0</v>
      </c>
      <c r="AB33" s="9">
        <f t="shared" si="26"/>
        <v>0</v>
      </c>
      <c r="AC33" s="9">
        <f t="shared" si="27"/>
        <v>0</v>
      </c>
      <c r="AD33" s="9">
        <f t="shared" si="28"/>
        <v>0</v>
      </c>
      <c r="AE33" s="9">
        <f t="shared" si="29"/>
        <v>0</v>
      </c>
      <c r="AF33" s="9">
        <f t="shared" si="30"/>
        <v>0</v>
      </c>
      <c r="AH33">
        <v>22</v>
      </c>
      <c r="AI33" s="1">
        <f t="shared" si="35"/>
        <v>2.4048620000000001</v>
      </c>
      <c r="AJ33" s="1">
        <f t="shared" si="31"/>
        <v>1.2814950000000001</v>
      </c>
      <c r="AK33" s="1">
        <f t="shared" si="36"/>
        <v>0.78944500000000006</v>
      </c>
      <c r="AL33" s="1">
        <f t="shared" si="37"/>
        <v>0.78944500000000006</v>
      </c>
      <c r="AM33" s="1">
        <f t="shared" si="38"/>
        <v>1.902946</v>
      </c>
      <c r="AN33" s="1">
        <f t="shared" si="39"/>
        <v>1.2814950000000001</v>
      </c>
      <c r="AO33" s="1">
        <f t="shared" si="40"/>
        <v>2.4048620000000001</v>
      </c>
      <c r="AP33" s="1">
        <f t="shared" si="41"/>
        <v>2.4048620000000001</v>
      </c>
      <c r="AQ33" s="1">
        <f t="shared" si="42"/>
        <v>1.2814950000000001</v>
      </c>
      <c r="AS33">
        <v>22</v>
      </c>
      <c r="AT33" s="10">
        <f t="shared" si="43"/>
        <v>0.91102367812538843</v>
      </c>
      <c r="AU33" s="10">
        <f t="shared" si="32"/>
        <v>0.48546331905917872</v>
      </c>
      <c r="AV33" s="10">
        <f t="shared" si="32"/>
        <v>0.29906210318001503</v>
      </c>
      <c r="AW33" s="10">
        <f t="shared" si="32"/>
        <v>0.29906210318001503</v>
      </c>
      <c r="AX33" s="10">
        <f t="shared" si="32"/>
        <v>0.72088496728460738</v>
      </c>
      <c r="AY33" s="10">
        <f t="shared" si="32"/>
        <v>0.48546331905917872</v>
      </c>
      <c r="AZ33" s="10">
        <f t="shared" si="32"/>
        <v>0.91102367812538843</v>
      </c>
      <c r="BA33" s="10">
        <f t="shared" si="32"/>
        <v>0.91102367812538843</v>
      </c>
      <c r="BB33" s="10">
        <f t="shared" si="32"/>
        <v>0.48546331905917872</v>
      </c>
      <c r="BD33">
        <v>22</v>
      </c>
      <c r="BE33" s="9">
        <f t="shared" si="44"/>
        <v>0</v>
      </c>
      <c r="BF33" s="9">
        <f t="shared" si="33"/>
        <v>0</v>
      </c>
      <c r="BG33" s="9">
        <f t="shared" si="33"/>
        <v>0</v>
      </c>
      <c r="BH33" s="9">
        <f t="shared" si="33"/>
        <v>0</v>
      </c>
      <c r="BI33" s="9">
        <f t="shared" si="33"/>
        <v>0</v>
      </c>
      <c r="BJ33" s="9">
        <f t="shared" si="33"/>
        <v>0</v>
      </c>
      <c r="BK33" s="9">
        <f t="shared" si="33"/>
        <v>0</v>
      </c>
      <c r="BL33" s="9">
        <f t="shared" si="33"/>
        <v>0</v>
      </c>
      <c r="BM33" s="9">
        <f t="shared" si="33"/>
        <v>0</v>
      </c>
    </row>
    <row r="34" spans="1:65" x14ac:dyDescent="0.25">
      <c r="A34">
        <v>24</v>
      </c>
      <c r="B34" s="36">
        <f>'CRUISE DATA'!B34</f>
        <v>0</v>
      </c>
      <c r="C34" s="36">
        <f>'CRUISE DATA'!C34</f>
        <v>0</v>
      </c>
      <c r="D34" s="36">
        <f>'CRUISE DATA'!D34</f>
        <v>0</v>
      </c>
      <c r="E34" s="36">
        <f>'CRUISE DATA'!E34</f>
        <v>0</v>
      </c>
      <c r="F34" s="36">
        <f>'CRUISE DATA'!F34</f>
        <v>0</v>
      </c>
      <c r="G34" s="36">
        <f>'CRUISE DATA'!G34</f>
        <v>0</v>
      </c>
      <c r="H34" s="36">
        <f>'CRUISE DATA'!H34</f>
        <v>0</v>
      </c>
      <c r="I34" s="36">
        <f>'CRUISE DATA'!I34</f>
        <v>0</v>
      </c>
      <c r="J34" s="36">
        <f>'CRUISE DATA'!J34</f>
        <v>0</v>
      </c>
      <c r="L34" s="2">
        <v>24</v>
      </c>
      <c r="M34" s="5">
        <f>B34*(1/CRUISE_INFO!$B$2/CRUISE_INFO!$B$4)</f>
        <v>0</v>
      </c>
      <c r="N34" s="5">
        <f>C34*(1/CRUISE_INFO!$B$2/CRUISE_INFO!$B$4)</f>
        <v>0</v>
      </c>
      <c r="O34" s="5">
        <f>D34*(1/CRUISE_INFO!$B$2/CRUISE_INFO!$B$4)</f>
        <v>0</v>
      </c>
      <c r="P34" s="5">
        <f>E34*(1/CRUISE_INFO!$B$2/CRUISE_INFO!$B$4)</f>
        <v>0</v>
      </c>
      <c r="Q34" s="5">
        <f>F34*(1/CRUISE_INFO!$B$2/CRUISE_INFO!$B$4)</f>
        <v>0</v>
      </c>
      <c r="R34" s="5">
        <f>G34*(1/CRUISE_INFO!$B$2/CRUISE_INFO!$B$4)</f>
        <v>0</v>
      </c>
      <c r="S34" s="5">
        <f>H34*(1/CRUISE_INFO!$B$2/CRUISE_INFO!$B$4)</f>
        <v>0</v>
      </c>
      <c r="T34" s="5">
        <f>I34*(1/CRUISE_INFO!$B$2/CRUISE_INFO!$B$4)</f>
        <v>0</v>
      </c>
      <c r="U34" s="5">
        <f>J34*(1/CRUISE_INFO!$B$2/CRUISE_INFO!$B$4)</f>
        <v>0</v>
      </c>
      <c r="W34">
        <v>24</v>
      </c>
      <c r="X34" s="9">
        <f t="shared" si="34"/>
        <v>0</v>
      </c>
      <c r="Y34" s="9">
        <f t="shared" si="23"/>
        <v>0</v>
      </c>
      <c r="Z34" s="9">
        <f t="shared" si="24"/>
        <v>0</v>
      </c>
      <c r="AA34" s="9">
        <f t="shared" si="25"/>
        <v>0</v>
      </c>
      <c r="AB34" s="9">
        <f t="shared" si="26"/>
        <v>0</v>
      </c>
      <c r="AC34" s="9">
        <f t="shared" si="27"/>
        <v>0</v>
      </c>
      <c r="AD34" s="9">
        <f t="shared" si="28"/>
        <v>0</v>
      </c>
      <c r="AE34" s="9">
        <f t="shared" si="29"/>
        <v>0</v>
      </c>
      <c r="AF34" s="9">
        <f t="shared" si="30"/>
        <v>0</v>
      </c>
      <c r="AH34">
        <v>24</v>
      </c>
      <c r="AI34" s="1">
        <f t="shared" si="35"/>
        <v>2.8488859999999998</v>
      </c>
      <c r="AJ34" s="1">
        <f t="shared" si="31"/>
        <v>1.481757</v>
      </c>
      <c r="AK34" s="1">
        <f t="shared" si="36"/>
        <v>0.90048099999999986</v>
      </c>
      <c r="AL34" s="1">
        <f t="shared" si="37"/>
        <v>0.90048099999999986</v>
      </c>
      <c r="AM34" s="1">
        <f t="shared" si="38"/>
        <v>2.2285620000000002</v>
      </c>
      <c r="AN34" s="1">
        <f t="shared" si="39"/>
        <v>1.481757</v>
      </c>
      <c r="AO34" s="1">
        <f t="shared" si="40"/>
        <v>2.8488859999999998</v>
      </c>
      <c r="AP34" s="1">
        <f t="shared" si="41"/>
        <v>2.8488859999999998</v>
      </c>
      <c r="AQ34" s="1">
        <f t="shared" si="42"/>
        <v>1.481757</v>
      </c>
      <c r="AS34">
        <v>24</v>
      </c>
      <c r="AT34" s="10">
        <f t="shared" si="43"/>
        <v>0.90685416921321771</v>
      </c>
      <c r="AU34" s="10">
        <f t="shared" si="32"/>
        <v>0.47167121226011494</v>
      </c>
      <c r="AV34" s="10">
        <f t="shared" si="32"/>
        <v>0.28664009340748886</v>
      </c>
      <c r="AW34" s="10">
        <f t="shared" si="32"/>
        <v>0.28664009340748886</v>
      </c>
      <c r="AX34" s="10">
        <f t="shared" si="32"/>
        <v>0.7093933351668501</v>
      </c>
      <c r="AY34" s="10">
        <f t="shared" si="32"/>
        <v>0.47167121226011494</v>
      </c>
      <c r="AZ34" s="10">
        <f t="shared" si="32"/>
        <v>0.90685416921321771</v>
      </c>
      <c r="BA34" s="10">
        <f t="shared" si="32"/>
        <v>0.90685416921321771</v>
      </c>
      <c r="BB34" s="10">
        <f t="shared" si="32"/>
        <v>0.47167121226011494</v>
      </c>
      <c r="BD34">
        <v>24</v>
      </c>
      <c r="BE34" s="9">
        <f t="shared" si="44"/>
        <v>0</v>
      </c>
      <c r="BF34" s="9">
        <f t="shared" si="33"/>
        <v>0</v>
      </c>
      <c r="BG34" s="9">
        <f t="shared" si="33"/>
        <v>0</v>
      </c>
      <c r="BH34" s="9">
        <f t="shared" si="33"/>
        <v>0</v>
      </c>
      <c r="BI34" s="9">
        <f t="shared" si="33"/>
        <v>0</v>
      </c>
      <c r="BJ34" s="9">
        <f t="shared" si="33"/>
        <v>0</v>
      </c>
      <c r="BK34" s="9">
        <f t="shared" si="33"/>
        <v>0</v>
      </c>
      <c r="BL34" s="9">
        <f t="shared" si="33"/>
        <v>0</v>
      </c>
      <c r="BM34" s="9">
        <f t="shared" si="33"/>
        <v>0</v>
      </c>
    </row>
    <row r="35" spans="1:65" x14ac:dyDescent="0.25">
      <c r="A35">
        <v>26</v>
      </c>
      <c r="B35" s="36">
        <f>'CRUISE DATA'!B35</f>
        <v>0</v>
      </c>
      <c r="C35" s="36">
        <f>'CRUISE DATA'!C35</f>
        <v>0</v>
      </c>
      <c r="D35" s="36">
        <f>'CRUISE DATA'!D35</f>
        <v>0</v>
      </c>
      <c r="E35" s="36">
        <f>'CRUISE DATA'!E35</f>
        <v>0</v>
      </c>
      <c r="F35" s="36">
        <f>'CRUISE DATA'!F35</f>
        <v>0</v>
      </c>
      <c r="G35" s="36">
        <f>'CRUISE DATA'!G35</f>
        <v>0</v>
      </c>
      <c r="H35" s="36">
        <f>'CRUISE DATA'!H35</f>
        <v>0</v>
      </c>
      <c r="I35" s="36">
        <f>'CRUISE DATA'!I35</f>
        <v>0</v>
      </c>
      <c r="J35" s="36">
        <f>'CRUISE DATA'!J35</f>
        <v>0</v>
      </c>
      <c r="L35" s="2">
        <v>26</v>
      </c>
      <c r="M35" s="5">
        <f>B35*(1/CRUISE_INFO!$B$2/CRUISE_INFO!$B$4)</f>
        <v>0</v>
      </c>
      <c r="N35" s="5">
        <f>C35*(1/CRUISE_INFO!$B$2/CRUISE_INFO!$B$4)</f>
        <v>0</v>
      </c>
      <c r="O35" s="5">
        <f>D35*(1/CRUISE_INFO!$B$2/CRUISE_INFO!$B$4)</f>
        <v>0</v>
      </c>
      <c r="P35" s="5">
        <f>E35*(1/CRUISE_INFO!$B$2/CRUISE_INFO!$B$4)</f>
        <v>0</v>
      </c>
      <c r="Q35" s="5">
        <f>F35*(1/CRUISE_INFO!$B$2/CRUISE_INFO!$B$4)</f>
        <v>0</v>
      </c>
      <c r="R35" s="5">
        <f>G35*(1/CRUISE_INFO!$B$2/CRUISE_INFO!$B$4)</f>
        <v>0</v>
      </c>
      <c r="S35" s="5">
        <f>H35*(1/CRUISE_INFO!$B$2/CRUISE_INFO!$B$4)</f>
        <v>0</v>
      </c>
      <c r="T35" s="5">
        <f>I35*(1/CRUISE_INFO!$B$2/CRUISE_INFO!$B$4)</f>
        <v>0</v>
      </c>
      <c r="U35" s="5">
        <f>J35*(1/CRUISE_INFO!$B$2/CRUISE_INFO!$B$4)</f>
        <v>0</v>
      </c>
      <c r="W35">
        <v>26</v>
      </c>
      <c r="X35" s="9">
        <f t="shared" si="34"/>
        <v>0</v>
      </c>
      <c r="Y35" s="9">
        <f t="shared" si="23"/>
        <v>0</v>
      </c>
      <c r="Z35" s="9">
        <f t="shared" si="24"/>
        <v>0</v>
      </c>
      <c r="AA35" s="9">
        <f t="shared" si="25"/>
        <v>0</v>
      </c>
      <c r="AB35" s="9">
        <f t="shared" si="26"/>
        <v>0</v>
      </c>
      <c r="AC35" s="9">
        <f t="shared" si="27"/>
        <v>0</v>
      </c>
      <c r="AD35" s="9">
        <f t="shared" si="28"/>
        <v>0</v>
      </c>
      <c r="AE35" s="9">
        <f t="shared" si="29"/>
        <v>0</v>
      </c>
      <c r="AF35" s="9">
        <f t="shared" si="30"/>
        <v>0</v>
      </c>
      <c r="AH35">
        <v>26</v>
      </c>
      <c r="AI35" s="1">
        <f t="shared" si="35"/>
        <v>3.3304299999999998</v>
      </c>
      <c r="AJ35" s="1">
        <f t="shared" si="31"/>
        <v>1.6957070000000001</v>
      </c>
      <c r="AK35" s="1">
        <f t="shared" si="36"/>
        <v>1.0184850000000001</v>
      </c>
      <c r="AL35" s="1">
        <f t="shared" si="37"/>
        <v>1.0184850000000001</v>
      </c>
      <c r="AM35" s="1">
        <f t="shared" si="38"/>
        <v>2.5795379999999999</v>
      </c>
      <c r="AN35" s="1">
        <f t="shared" si="39"/>
        <v>1.6957070000000001</v>
      </c>
      <c r="AO35" s="1">
        <f t="shared" si="40"/>
        <v>3.3304299999999998</v>
      </c>
      <c r="AP35" s="1">
        <f t="shared" si="41"/>
        <v>3.3304299999999998</v>
      </c>
      <c r="AQ35" s="1">
        <f t="shared" si="42"/>
        <v>1.6957070000000001</v>
      </c>
      <c r="AS35">
        <v>26</v>
      </c>
      <c r="AT35" s="10">
        <f t="shared" si="43"/>
        <v>0.90331345757849946</v>
      </c>
      <c r="AU35" s="10">
        <f t="shared" si="32"/>
        <v>0.45992708245183495</v>
      </c>
      <c r="AV35" s="10">
        <f t="shared" si="32"/>
        <v>0.27624397055090127</v>
      </c>
      <c r="AW35" s="10">
        <f t="shared" si="32"/>
        <v>0.27624397055090127</v>
      </c>
      <c r="AX35" s="10">
        <f t="shared" si="32"/>
        <v>0.69964881103494969</v>
      </c>
      <c r="AY35" s="10">
        <f t="shared" si="32"/>
        <v>0.45992708245183495</v>
      </c>
      <c r="AZ35" s="10">
        <f t="shared" si="32"/>
        <v>0.90331345757849946</v>
      </c>
      <c r="BA35" s="10">
        <f t="shared" si="32"/>
        <v>0.90331345757849946</v>
      </c>
      <c r="BB35" s="10">
        <f t="shared" si="32"/>
        <v>0.45992708245183495</v>
      </c>
      <c r="BD35">
        <v>26</v>
      </c>
      <c r="BE35" s="9">
        <f t="shared" si="44"/>
        <v>0</v>
      </c>
      <c r="BF35" s="9">
        <f t="shared" si="33"/>
        <v>0</v>
      </c>
      <c r="BG35" s="9">
        <f t="shared" si="33"/>
        <v>0</v>
      </c>
      <c r="BH35" s="9">
        <f t="shared" si="33"/>
        <v>0</v>
      </c>
      <c r="BI35" s="9">
        <f t="shared" si="33"/>
        <v>0</v>
      </c>
      <c r="BJ35" s="9">
        <f t="shared" si="33"/>
        <v>0</v>
      </c>
      <c r="BK35" s="9">
        <f t="shared" si="33"/>
        <v>0</v>
      </c>
      <c r="BL35" s="9">
        <f t="shared" si="33"/>
        <v>0</v>
      </c>
      <c r="BM35" s="9">
        <f t="shared" si="33"/>
        <v>0</v>
      </c>
    </row>
    <row r="36" spans="1:65" x14ac:dyDescent="0.25">
      <c r="A36">
        <v>28</v>
      </c>
      <c r="B36" s="36">
        <f>'CRUISE DATA'!B36</f>
        <v>0</v>
      </c>
      <c r="C36" s="36">
        <f>'CRUISE DATA'!C36</f>
        <v>0</v>
      </c>
      <c r="D36" s="36">
        <f>'CRUISE DATA'!D36</f>
        <v>0</v>
      </c>
      <c r="E36" s="36">
        <f>'CRUISE DATA'!E36</f>
        <v>0</v>
      </c>
      <c r="F36" s="36">
        <f>'CRUISE DATA'!F36</f>
        <v>0</v>
      </c>
      <c r="G36" s="36">
        <f>'CRUISE DATA'!G36</f>
        <v>0</v>
      </c>
      <c r="H36" s="36">
        <f>'CRUISE DATA'!H36</f>
        <v>0</v>
      </c>
      <c r="I36" s="36">
        <f>'CRUISE DATA'!I36</f>
        <v>0</v>
      </c>
      <c r="J36" s="36">
        <f>'CRUISE DATA'!J36</f>
        <v>0</v>
      </c>
      <c r="L36" s="2">
        <v>28</v>
      </c>
      <c r="M36" s="5">
        <f>B36*(1/CRUISE_INFO!$B$2/CRUISE_INFO!$B$4)</f>
        <v>0</v>
      </c>
      <c r="N36" s="5">
        <f>C36*(1/CRUISE_INFO!$B$2/CRUISE_INFO!$B$4)</f>
        <v>0</v>
      </c>
      <c r="O36" s="5">
        <f>D36*(1/CRUISE_INFO!$B$2/CRUISE_INFO!$B$4)</f>
        <v>0</v>
      </c>
      <c r="P36" s="5">
        <f>E36*(1/CRUISE_INFO!$B$2/CRUISE_INFO!$B$4)</f>
        <v>0</v>
      </c>
      <c r="Q36" s="5">
        <f>F36*(1/CRUISE_INFO!$B$2/CRUISE_INFO!$B$4)</f>
        <v>0</v>
      </c>
      <c r="R36" s="5">
        <f>G36*(1/CRUISE_INFO!$B$2/CRUISE_INFO!$B$4)</f>
        <v>0</v>
      </c>
      <c r="S36" s="5">
        <f>H36*(1/CRUISE_INFO!$B$2/CRUISE_INFO!$B$4)</f>
        <v>0</v>
      </c>
      <c r="T36" s="5">
        <f>I36*(1/CRUISE_INFO!$B$2/CRUISE_INFO!$B$4)</f>
        <v>0</v>
      </c>
      <c r="U36" s="5">
        <f>J36*(1/CRUISE_INFO!$B$2/CRUISE_INFO!$B$4)</f>
        <v>0</v>
      </c>
      <c r="W36">
        <v>28</v>
      </c>
      <c r="X36" s="9">
        <f t="shared" si="34"/>
        <v>0</v>
      </c>
      <c r="Y36" s="9">
        <f t="shared" si="23"/>
        <v>0</v>
      </c>
      <c r="Z36" s="9">
        <f t="shared" si="24"/>
        <v>0</v>
      </c>
      <c r="AA36" s="9">
        <f t="shared" si="25"/>
        <v>0</v>
      </c>
      <c r="AB36" s="9">
        <f t="shared" si="26"/>
        <v>0</v>
      </c>
      <c r="AC36" s="9">
        <f t="shared" si="27"/>
        <v>0</v>
      </c>
      <c r="AD36" s="9">
        <f t="shared" si="28"/>
        <v>0</v>
      </c>
      <c r="AE36" s="9">
        <f t="shared" si="29"/>
        <v>0</v>
      </c>
      <c r="AF36" s="9">
        <f t="shared" si="30"/>
        <v>0</v>
      </c>
      <c r="AH36">
        <v>28</v>
      </c>
      <c r="AI36" s="1">
        <f t="shared" si="35"/>
        <v>3.849494</v>
      </c>
      <c r="AJ36" s="1">
        <f t="shared" si="31"/>
        <v>1.9233449999999999</v>
      </c>
      <c r="AK36" s="1">
        <f t="shared" si="36"/>
        <v>1.1434570000000002</v>
      </c>
      <c r="AL36" s="1">
        <f t="shared" si="37"/>
        <v>1.1434570000000002</v>
      </c>
      <c r="AM36" s="1">
        <f t="shared" si="38"/>
        <v>2.9558740000000001</v>
      </c>
      <c r="AN36" s="1">
        <f t="shared" si="39"/>
        <v>1.9233449999999999</v>
      </c>
      <c r="AO36" s="1">
        <f t="shared" si="40"/>
        <v>3.849494</v>
      </c>
      <c r="AP36" s="1">
        <f t="shared" si="41"/>
        <v>3.849494</v>
      </c>
      <c r="AQ36" s="1">
        <f t="shared" si="42"/>
        <v>1.9233449999999999</v>
      </c>
      <c r="AS36">
        <v>28</v>
      </c>
      <c r="AT36" s="10">
        <f t="shared" si="43"/>
        <v>0.90026932114980218</v>
      </c>
      <c r="AU36" s="10">
        <f t="shared" si="32"/>
        <v>0.44980677914730249</v>
      </c>
      <c r="AV36" s="10">
        <f t="shared" si="32"/>
        <v>0.26741677143904874</v>
      </c>
      <c r="AW36" s="10">
        <f t="shared" si="32"/>
        <v>0.26741677143904874</v>
      </c>
      <c r="AX36" s="10">
        <f t="shared" si="32"/>
        <v>0.69128116042896814</v>
      </c>
      <c r="AY36" s="10">
        <f t="shared" si="32"/>
        <v>0.44980677914730249</v>
      </c>
      <c r="AZ36" s="10">
        <f t="shared" si="32"/>
        <v>0.90026932114980218</v>
      </c>
      <c r="BA36" s="10">
        <f t="shared" si="32"/>
        <v>0.90026932114980218</v>
      </c>
      <c r="BB36" s="10">
        <f t="shared" si="32"/>
        <v>0.44980677914730249</v>
      </c>
      <c r="BD36">
        <v>28</v>
      </c>
      <c r="BE36" s="9">
        <f t="shared" si="44"/>
        <v>0</v>
      </c>
      <c r="BF36" s="9">
        <f t="shared" si="33"/>
        <v>0</v>
      </c>
      <c r="BG36" s="9">
        <f t="shared" si="33"/>
        <v>0</v>
      </c>
      <c r="BH36" s="9">
        <f t="shared" si="33"/>
        <v>0</v>
      </c>
      <c r="BI36" s="9">
        <f t="shared" si="33"/>
        <v>0</v>
      </c>
      <c r="BJ36" s="9">
        <f t="shared" si="33"/>
        <v>0</v>
      </c>
      <c r="BK36" s="9">
        <f t="shared" si="33"/>
        <v>0</v>
      </c>
      <c r="BL36" s="9">
        <f t="shared" si="33"/>
        <v>0</v>
      </c>
      <c r="BM36" s="9">
        <f t="shared" si="33"/>
        <v>0</v>
      </c>
    </row>
    <row r="37" spans="1:65" x14ac:dyDescent="0.25">
      <c r="A37" s="4" t="s">
        <v>7</v>
      </c>
      <c r="B37" s="36">
        <f>'CRUISE DATA'!B37</f>
        <v>0</v>
      </c>
      <c r="C37" s="36">
        <f>'CRUISE DATA'!C37</f>
        <v>0</v>
      </c>
      <c r="D37" s="36">
        <f>'CRUISE DATA'!D37</f>
        <v>0</v>
      </c>
      <c r="E37" s="36">
        <f>'CRUISE DATA'!E37</f>
        <v>0</v>
      </c>
      <c r="F37" s="36">
        <f>'CRUISE DATA'!F37</f>
        <v>0</v>
      </c>
      <c r="G37" s="36">
        <f>'CRUISE DATA'!G37</f>
        <v>0</v>
      </c>
      <c r="H37" s="36">
        <f>'CRUISE DATA'!H37</f>
        <v>0</v>
      </c>
      <c r="I37" s="36">
        <f>'CRUISE DATA'!I37</f>
        <v>0</v>
      </c>
      <c r="J37" s="36">
        <f>'CRUISE DATA'!J37</f>
        <v>0</v>
      </c>
      <c r="L37" s="2">
        <v>30</v>
      </c>
      <c r="M37" s="5">
        <f>B37*(1/CRUISE_INFO!$B$2/CRUISE_INFO!$B$4)</f>
        <v>0</v>
      </c>
      <c r="N37" s="5">
        <f>C37*(1/CRUISE_INFO!$B$2/CRUISE_INFO!$B$4)</f>
        <v>0</v>
      </c>
      <c r="O37" s="5">
        <f>D37*(1/CRUISE_INFO!$B$2/CRUISE_INFO!$B$4)</f>
        <v>0</v>
      </c>
      <c r="P37" s="5">
        <f>E37*(1/CRUISE_INFO!$B$2/CRUISE_INFO!$B$4)</f>
        <v>0</v>
      </c>
      <c r="Q37" s="5">
        <f>F37*(1/CRUISE_INFO!$B$2/CRUISE_INFO!$B$4)</f>
        <v>0</v>
      </c>
      <c r="R37" s="5">
        <f>G37*(1/CRUISE_INFO!$B$2/CRUISE_INFO!$B$4)</f>
        <v>0</v>
      </c>
      <c r="S37" s="5">
        <f>H37*(1/CRUISE_INFO!$B$2/CRUISE_INFO!$B$4)</f>
        <v>0</v>
      </c>
      <c r="T37" s="5">
        <f>I37*(1/CRUISE_INFO!$B$2/CRUISE_INFO!$B$4)</f>
        <v>0</v>
      </c>
      <c r="U37" s="5">
        <f>J37*(1/CRUISE_INFO!$B$2/CRUISE_INFO!$B$4)</f>
        <v>0</v>
      </c>
      <c r="W37">
        <v>30</v>
      </c>
      <c r="X37" s="9">
        <f t="shared" si="34"/>
        <v>0</v>
      </c>
      <c r="Y37" s="9">
        <f t="shared" si="23"/>
        <v>0</v>
      </c>
      <c r="Z37" s="9">
        <f t="shared" si="24"/>
        <v>0</v>
      </c>
      <c r="AA37" s="9">
        <f t="shared" si="25"/>
        <v>0</v>
      </c>
      <c r="AB37" s="9">
        <f t="shared" si="26"/>
        <v>0</v>
      </c>
      <c r="AC37" s="9">
        <f t="shared" si="27"/>
        <v>0</v>
      </c>
      <c r="AD37" s="9">
        <f t="shared" si="28"/>
        <v>0</v>
      </c>
      <c r="AE37" s="9">
        <f t="shared" si="29"/>
        <v>0</v>
      </c>
      <c r="AF37" s="9">
        <f t="shared" si="30"/>
        <v>0</v>
      </c>
      <c r="AH37">
        <v>30</v>
      </c>
      <c r="AI37" s="1">
        <f t="shared" si="35"/>
        <v>4.4060779999999999</v>
      </c>
      <c r="AJ37" s="1">
        <f t="shared" si="31"/>
        <v>2.1646710000000002</v>
      </c>
      <c r="AK37" s="1">
        <f t="shared" si="36"/>
        <v>1.2753970000000001</v>
      </c>
      <c r="AL37" s="1">
        <f t="shared" si="37"/>
        <v>1.2753970000000001</v>
      </c>
      <c r="AM37" s="1">
        <f t="shared" si="38"/>
        <v>3.3575699999999999</v>
      </c>
      <c r="AN37" s="1">
        <f t="shared" si="39"/>
        <v>2.1646710000000002</v>
      </c>
      <c r="AO37" s="1">
        <f t="shared" si="40"/>
        <v>4.4060779999999999</v>
      </c>
      <c r="AP37" s="1">
        <f t="shared" si="41"/>
        <v>4.4060779999999999</v>
      </c>
      <c r="AQ37" s="1">
        <f t="shared" si="42"/>
        <v>2.1646710000000002</v>
      </c>
      <c r="AS37">
        <v>30</v>
      </c>
      <c r="AT37" s="10">
        <f t="shared" si="43"/>
        <v>0.89762416982438986</v>
      </c>
      <c r="AU37" s="10">
        <f t="shared" si="32"/>
        <v>0.4409955995599561</v>
      </c>
      <c r="AV37" s="10">
        <f t="shared" si="32"/>
        <v>0.25982907550014267</v>
      </c>
      <c r="AW37" s="10">
        <f t="shared" si="32"/>
        <v>0.25982907550014267</v>
      </c>
      <c r="AX37" s="10">
        <f t="shared" si="32"/>
        <v>0.68401784622906736</v>
      </c>
      <c r="AY37" s="10">
        <f t="shared" si="32"/>
        <v>0.4409955995599561</v>
      </c>
      <c r="AZ37" s="10">
        <f t="shared" si="32"/>
        <v>0.89762416982438986</v>
      </c>
      <c r="BA37" s="10">
        <f t="shared" si="32"/>
        <v>0.89762416982438986</v>
      </c>
      <c r="BB37" s="10">
        <f t="shared" si="32"/>
        <v>0.4409955995599561</v>
      </c>
      <c r="BD37">
        <v>30</v>
      </c>
      <c r="BE37" s="9">
        <f t="shared" si="44"/>
        <v>0</v>
      </c>
      <c r="BF37" s="9">
        <f t="shared" si="33"/>
        <v>0</v>
      </c>
      <c r="BG37" s="9">
        <f t="shared" si="33"/>
        <v>0</v>
      </c>
      <c r="BH37" s="9">
        <f t="shared" si="33"/>
        <v>0</v>
      </c>
      <c r="BI37" s="9">
        <f t="shared" si="33"/>
        <v>0</v>
      </c>
      <c r="BJ37" s="9">
        <f t="shared" si="33"/>
        <v>0</v>
      </c>
      <c r="BK37" s="9">
        <f t="shared" si="33"/>
        <v>0</v>
      </c>
      <c r="BL37" s="9">
        <f t="shared" si="33"/>
        <v>0</v>
      </c>
      <c r="BM37" s="9">
        <f t="shared" si="33"/>
        <v>0</v>
      </c>
    </row>
    <row r="38" spans="1:65" x14ac:dyDescent="0.25">
      <c r="B38" s="37"/>
      <c r="C38" s="37"/>
      <c r="D38" s="37"/>
      <c r="E38" s="37"/>
      <c r="F38" s="37"/>
      <c r="G38" s="37"/>
      <c r="H38" s="37"/>
      <c r="I38" s="37"/>
      <c r="J38" s="37"/>
      <c r="L38" s="2"/>
      <c r="M38" s="2"/>
      <c r="N38" s="2"/>
      <c r="O38" s="2"/>
      <c r="P38" s="2"/>
      <c r="Q38" s="2"/>
      <c r="R38" s="2"/>
      <c r="S38" s="2"/>
      <c r="T38" s="2"/>
      <c r="U38" s="6">
        <f>SUM(M23:U37)</f>
        <v>0</v>
      </c>
      <c r="AF38" s="7">
        <f>SUM(X23:AF37)</f>
        <v>0</v>
      </c>
    </row>
    <row r="39" spans="1:65" x14ac:dyDescent="0.25">
      <c r="B39" s="37"/>
      <c r="C39" s="37"/>
      <c r="D39" s="37"/>
      <c r="E39" s="37"/>
      <c r="F39" s="37"/>
      <c r="G39" s="37"/>
      <c r="H39" s="37"/>
      <c r="I39" s="37"/>
      <c r="J39" s="37"/>
      <c r="L39" s="2"/>
      <c r="M39" s="2"/>
      <c r="N39" s="2"/>
      <c r="O39" s="2"/>
      <c r="P39" s="2"/>
      <c r="Q39" s="2"/>
      <c r="R39" s="2"/>
      <c r="S39" s="2"/>
      <c r="T39" s="2"/>
      <c r="U39" s="2"/>
    </row>
    <row r="40" spans="1:65" ht="30" x14ac:dyDescent="0.25">
      <c r="A40" t="s">
        <v>10</v>
      </c>
      <c r="B40" s="38" t="s">
        <v>5</v>
      </c>
      <c r="C40" s="38" t="s">
        <v>23</v>
      </c>
      <c r="D40" s="38" t="s">
        <v>1</v>
      </c>
      <c r="E40" s="38" t="s">
        <v>2</v>
      </c>
      <c r="F40" s="38" t="s">
        <v>3</v>
      </c>
      <c r="G40" s="38" t="s">
        <v>4</v>
      </c>
      <c r="H40" s="38" t="s">
        <v>6</v>
      </c>
      <c r="I40" s="38" t="s">
        <v>11</v>
      </c>
      <c r="J40" s="38" t="s">
        <v>12</v>
      </c>
      <c r="L40" s="2" t="s">
        <v>10</v>
      </c>
      <c r="M40" s="8" t="s">
        <v>5</v>
      </c>
      <c r="N40" s="8" t="s">
        <v>23</v>
      </c>
      <c r="O40" s="8" t="s">
        <v>1</v>
      </c>
      <c r="P40" s="8" t="s">
        <v>2</v>
      </c>
      <c r="Q40" s="8" t="s">
        <v>3</v>
      </c>
      <c r="R40" s="8" t="s">
        <v>4</v>
      </c>
      <c r="S40" s="8" t="s">
        <v>6</v>
      </c>
      <c r="T40" s="8" t="s">
        <v>11</v>
      </c>
      <c r="U40" s="8" t="s">
        <v>12</v>
      </c>
      <c r="W40" t="s">
        <v>10</v>
      </c>
      <c r="X40" s="8" t="s">
        <v>5</v>
      </c>
      <c r="Y40" s="8" t="s">
        <v>23</v>
      </c>
      <c r="Z40" s="8" t="s">
        <v>1</v>
      </c>
      <c r="AA40" s="8" t="s">
        <v>2</v>
      </c>
      <c r="AB40" s="8" t="s">
        <v>3</v>
      </c>
      <c r="AC40" s="8" t="s">
        <v>4</v>
      </c>
      <c r="AD40" s="8" t="s">
        <v>6</v>
      </c>
      <c r="AE40" s="8" t="s">
        <v>11</v>
      </c>
      <c r="AF40" s="8" t="s">
        <v>12</v>
      </c>
      <c r="AH40" t="s">
        <v>10</v>
      </c>
      <c r="AI40" s="8" t="s">
        <v>5</v>
      </c>
      <c r="AJ40" s="8" t="s">
        <v>23</v>
      </c>
      <c r="AK40" s="8" t="s">
        <v>1</v>
      </c>
      <c r="AL40" s="8" t="s">
        <v>2</v>
      </c>
      <c r="AM40" s="8" t="s">
        <v>3</v>
      </c>
      <c r="AN40" s="8" t="s">
        <v>4</v>
      </c>
      <c r="AO40" s="8" t="s">
        <v>6</v>
      </c>
      <c r="AP40" s="8" t="s">
        <v>11</v>
      </c>
      <c r="AQ40" s="8" t="s">
        <v>12</v>
      </c>
      <c r="AS40" t="s">
        <v>10</v>
      </c>
      <c r="AT40" s="8" t="s">
        <v>5</v>
      </c>
      <c r="AU40" s="8" t="s">
        <v>23</v>
      </c>
      <c r="AV40" s="8" t="s">
        <v>1</v>
      </c>
      <c r="AW40" s="8" t="s">
        <v>2</v>
      </c>
      <c r="AX40" s="8" t="s">
        <v>3</v>
      </c>
      <c r="AY40" s="8" t="s">
        <v>4</v>
      </c>
      <c r="AZ40" s="8" t="s">
        <v>6</v>
      </c>
      <c r="BA40" s="8" t="s">
        <v>11</v>
      </c>
      <c r="BB40" s="8" t="s">
        <v>12</v>
      </c>
      <c r="BD40" t="s">
        <v>0</v>
      </c>
      <c r="BE40" s="8" t="s">
        <v>5</v>
      </c>
      <c r="BF40" s="8" t="s">
        <v>23</v>
      </c>
      <c r="BG40" s="8" t="s">
        <v>1</v>
      </c>
      <c r="BH40" s="8" t="s">
        <v>2</v>
      </c>
      <c r="BI40" s="8" t="s">
        <v>3</v>
      </c>
      <c r="BJ40" s="8" t="s">
        <v>4</v>
      </c>
      <c r="BK40" s="8" t="s">
        <v>6</v>
      </c>
      <c r="BL40" s="8" t="s">
        <v>11</v>
      </c>
      <c r="BM40" s="8" t="s">
        <v>12</v>
      </c>
    </row>
    <row r="41" spans="1:65" x14ac:dyDescent="0.25">
      <c r="A41">
        <v>2</v>
      </c>
      <c r="B41" s="3">
        <f>SUM(B5+B23)</f>
        <v>0</v>
      </c>
      <c r="C41" s="3">
        <f t="shared" ref="C41:J41" si="45">SUM(C5+C23)</f>
        <v>0</v>
      </c>
      <c r="D41" s="3">
        <f t="shared" si="45"/>
        <v>0</v>
      </c>
      <c r="E41" s="3">
        <f t="shared" si="45"/>
        <v>0</v>
      </c>
      <c r="F41" s="3">
        <f t="shared" si="45"/>
        <v>0</v>
      </c>
      <c r="G41" s="3">
        <f t="shared" si="45"/>
        <v>0</v>
      </c>
      <c r="H41" s="3">
        <f t="shared" si="45"/>
        <v>0</v>
      </c>
      <c r="I41" s="3">
        <f t="shared" si="45"/>
        <v>0</v>
      </c>
      <c r="J41" s="3">
        <f t="shared" si="45"/>
        <v>0</v>
      </c>
      <c r="L41" s="2">
        <v>2</v>
      </c>
      <c r="M41" s="5">
        <f>B41*(1/CRUISE_INFO!$B$2/CRUISE_INFO!$B$4)</f>
        <v>0</v>
      </c>
      <c r="N41" s="5">
        <f>C41*(1/CRUISE_INFO!$B$2/CRUISE_INFO!$B$4)</f>
        <v>0</v>
      </c>
      <c r="O41" s="5">
        <f>D41*(1/CRUISE_INFO!$B$2/CRUISE_INFO!$B$4)</f>
        <v>0</v>
      </c>
      <c r="P41" s="5">
        <f>E41*(1/CRUISE_INFO!$B$2/CRUISE_INFO!$B$4)</f>
        <v>0</v>
      </c>
      <c r="Q41" s="5">
        <f>F41*(1/CRUISE_INFO!$B$2/CRUISE_INFO!$B$4)</f>
        <v>0</v>
      </c>
      <c r="R41" s="5">
        <f>G41*(1/CRUISE_INFO!$B$2/CRUISE_INFO!$B$4)</f>
        <v>0</v>
      </c>
      <c r="S41" s="5">
        <f>H41*(1/CRUISE_INFO!$B$2/CRUISE_INFO!$B$4)</f>
        <v>0</v>
      </c>
      <c r="T41" s="5">
        <f>I41*(1/CRUISE_INFO!$B$2/CRUISE_INFO!$B$4)</f>
        <v>0</v>
      </c>
      <c r="U41" s="5">
        <f>J41*(1/CRUISE_INFO!$B$2/CRUISE_INFO!$B$4)</f>
        <v>0</v>
      </c>
      <c r="W41">
        <v>2</v>
      </c>
      <c r="X41" s="9">
        <f>(0.005454*$W41^2)*M41</f>
        <v>0</v>
      </c>
      <c r="Y41" s="9">
        <f t="shared" ref="Y41:Y55" si="46">(0.005454*$W41^2)*N41</f>
        <v>0</v>
      </c>
      <c r="Z41" s="9">
        <f t="shared" ref="Z41:Z55" si="47">(0.005454*$W41^2)*O41</f>
        <v>0</v>
      </c>
      <c r="AA41" s="9">
        <f t="shared" ref="AA41:AA55" si="48">(0.005454*$W41^2)*P41</f>
        <v>0</v>
      </c>
      <c r="AB41" s="9">
        <f t="shared" ref="AB41:AB55" si="49">(0.005454*$W41^2)*Q41</f>
        <v>0</v>
      </c>
      <c r="AC41" s="9">
        <f t="shared" ref="AC41:AC55" si="50">(0.005454*$W41^2)*R41</f>
        <v>0</v>
      </c>
      <c r="AD41" s="9">
        <f t="shared" ref="AD41:AD55" si="51">(0.005454*$W41^2)*S41</f>
        <v>0</v>
      </c>
      <c r="AE41" s="9">
        <f t="shared" ref="AE41:AE55" si="52">(0.005454*$W41^2)*T41</f>
        <v>0</v>
      </c>
      <c r="AF41" s="9">
        <f t="shared" ref="AF41:AF55" si="53">(0.005454*$W41^2)*U41</f>
        <v>0</v>
      </c>
      <c r="AH41">
        <v>2</v>
      </c>
      <c r="AI41" s="1">
        <f>(-0.03082+0.06272*AH41+0.0469*AH41^2)/10</f>
        <v>2.8221999999999997E-2</v>
      </c>
      <c r="AJ41" s="1">
        <f t="shared" ref="AJ41:AJ55" si="54">(-0.17979+0.21425*AH41+0.01711*AH41^2)/10</f>
        <v>3.1715E-2</v>
      </c>
      <c r="AK41" s="1">
        <f>(0.27937+0.15452*AH41+0.00871*AH41^2)/10</f>
        <v>6.2324999999999998E-2</v>
      </c>
      <c r="AL41" s="1">
        <f>(0.27937+0.15452*AH41+0.00871*AH41^2)/10</f>
        <v>6.2324999999999998E-2</v>
      </c>
      <c r="AM41" s="1">
        <f>(-0.0507+0.16988*AH41+0.0317*AH41^2)/10</f>
        <v>4.1585999999999998E-2</v>
      </c>
      <c r="AN41" s="1">
        <f>(-0.17979+0.21425*AH41+0.01711*AH41^2)/10</f>
        <v>3.1715E-2</v>
      </c>
      <c r="AO41" s="1">
        <f>(-0.03082+0.06272*AH41+0.0469*AH41^2)/10</f>
        <v>2.8221999999999997E-2</v>
      </c>
      <c r="AP41" s="1">
        <f>(-0.03082+0.06272*AH41+0.0469*AH41^2)/10</f>
        <v>2.8221999999999997E-2</v>
      </c>
      <c r="AQ41" s="1">
        <f>(-0.17979+0.21425*AH41+0.01711*AH41^2)/10</f>
        <v>3.1715E-2</v>
      </c>
      <c r="AS41">
        <v>2</v>
      </c>
      <c r="AT41" s="10">
        <f>1/(0.005454*$AS41^2)*AI41</f>
        <v>1.2936376971030437</v>
      </c>
      <c r="AU41" s="10">
        <f t="shared" ref="AU41:BB55" si="55">1/(0.005454*$AS41^2)*AJ41</f>
        <v>1.4537495416208288</v>
      </c>
      <c r="AV41" s="10">
        <f t="shared" si="55"/>
        <v>2.8568481848184821</v>
      </c>
      <c r="AW41" s="10">
        <f t="shared" si="55"/>
        <v>2.8568481848184821</v>
      </c>
      <c r="AX41" s="10">
        <f t="shared" si="55"/>
        <v>1.9062156215621562</v>
      </c>
      <c r="AY41" s="10">
        <f t="shared" si="55"/>
        <v>1.4537495416208288</v>
      </c>
      <c r="AZ41" s="10">
        <f t="shared" si="55"/>
        <v>1.2936376971030437</v>
      </c>
      <c r="BA41" s="10">
        <f t="shared" si="55"/>
        <v>1.2936376971030437</v>
      </c>
      <c r="BB41" s="10">
        <f t="shared" si="55"/>
        <v>1.4537495416208288</v>
      </c>
      <c r="BD41">
        <v>2</v>
      </c>
      <c r="BE41" s="9">
        <f>AT41*X41</f>
        <v>0</v>
      </c>
      <c r="BF41" s="9">
        <f t="shared" ref="BF41:BM55" si="56">AU41*Y41</f>
        <v>0</v>
      </c>
      <c r="BG41" s="9">
        <f t="shared" si="56"/>
        <v>0</v>
      </c>
      <c r="BH41" s="9">
        <f t="shared" si="56"/>
        <v>0</v>
      </c>
      <c r="BI41" s="9">
        <f t="shared" si="56"/>
        <v>0</v>
      </c>
      <c r="BJ41" s="9">
        <f t="shared" si="56"/>
        <v>0</v>
      </c>
      <c r="BK41" s="9">
        <f t="shared" si="56"/>
        <v>0</v>
      </c>
      <c r="BL41" s="9">
        <f t="shared" si="56"/>
        <v>0</v>
      </c>
      <c r="BM41" s="9">
        <f t="shared" si="56"/>
        <v>0</v>
      </c>
    </row>
    <row r="42" spans="1:65" x14ac:dyDescent="0.25">
      <c r="A42">
        <v>4</v>
      </c>
      <c r="B42" s="3">
        <f t="shared" ref="B42:J55" si="57">SUM(B6+B24)</f>
        <v>0</v>
      </c>
      <c r="C42" s="3">
        <f t="shared" si="57"/>
        <v>0</v>
      </c>
      <c r="D42" s="3">
        <f t="shared" si="57"/>
        <v>0</v>
      </c>
      <c r="E42" s="3">
        <f t="shared" si="57"/>
        <v>0</v>
      </c>
      <c r="F42" s="3">
        <f t="shared" si="57"/>
        <v>0</v>
      </c>
      <c r="G42" s="3">
        <f t="shared" si="57"/>
        <v>0</v>
      </c>
      <c r="H42" s="3">
        <f t="shared" si="57"/>
        <v>0</v>
      </c>
      <c r="I42" s="3">
        <f t="shared" si="57"/>
        <v>0</v>
      </c>
      <c r="J42" s="3">
        <f t="shared" si="57"/>
        <v>0</v>
      </c>
      <c r="L42" s="2">
        <v>4</v>
      </c>
      <c r="M42" s="5">
        <f>B42*(1/CRUISE_INFO!$B$2/CRUISE_INFO!$B$4)</f>
        <v>0</v>
      </c>
      <c r="N42" s="5">
        <f>C42*(1/CRUISE_INFO!$B$2/CRUISE_INFO!$B$4)</f>
        <v>0</v>
      </c>
      <c r="O42" s="5">
        <f>D42*(1/CRUISE_INFO!$B$2/CRUISE_INFO!$B$4)</f>
        <v>0</v>
      </c>
      <c r="P42" s="5">
        <f>E42*(1/CRUISE_INFO!$B$2/CRUISE_INFO!$B$4)</f>
        <v>0</v>
      </c>
      <c r="Q42" s="5">
        <f>F42*(1/CRUISE_INFO!$B$2/CRUISE_INFO!$B$4)</f>
        <v>0</v>
      </c>
      <c r="R42" s="5">
        <f>G42*(1/CRUISE_INFO!$B$2/CRUISE_INFO!$B$4)</f>
        <v>0</v>
      </c>
      <c r="S42" s="5">
        <f>H42*(1/CRUISE_INFO!$B$2/CRUISE_INFO!$B$4)</f>
        <v>0</v>
      </c>
      <c r="T42" s="5">
        <f>I42*(1/CRUISE_INFO!$B$2/CRUISE_INFO!$B$4)</f>
        <v>0</v>
      </c>
      <c r="U42" s="5">
        <f>J42*(1/CRUISE_INFO!$B$2/CRUISE_INFO!$B$4)</f>
        <v>0</v>
      </c>
      <c r="W42">
        <v>4</v>
      </c>
      <c r="X42" s="9">
        <f t="shared" ref="X42:X55" si="58">(0.005454*$W42^2)*M42</f>
        <v>0</v>
      </c>
      <c r="Y42" s="9">
        <f t="shared" si="46"/>
        <v>0</v>
      </c>
      <c r="Z42" s="9">
        <f t="shared" si="47"/>
        <v>0</v>
      </c>
      <c r="AA42" s="9">
        <f t="shared" si="48"/>
        <v>0</v>
      </c>
      <c r="AB42" s="9">
        <f t="shared" si="49"/>
        <v>0</v>
      </c>
      <c r="AC42" s="9">
        <f t="shared" si="50"/>
        <v>0</v>
      </c>
      <c r="AD42" s="9">
        <f t="shared" si="51"/>
        <v>0</v>
      </c>
      <c r="AE42" s="9">
        <f t="shared" si="52"/>
        <v>0</v>
      </c>
      <c r="AF42" s="9">
        <f t="shared" si="53"/>
        <v>0</v>
      </c>
      <c r="AH42">
        <v>4</v>
      </c>
      <c r="AI42" s="1">
        <f t="shared" ref="AI42:AI55" si="59">(-0.03082+0.06272*AH42+0.0469*AH42^2)/10</f>
        <v>9.7045999999999993E-2</v>
      </c>
      <c r="AJ42" s="1">
        <f t="shared" si="54"/>
        <v>9.5097000000000001E-2</v>
      </c>
      <c r="AK42" s="1">
        <f t="shared" ref="AK42:AK55" si="60">(0.27937+0.15452*AH42+0.00871*AH42^2)/10</f>
        <v>0.103681</v>
      </c>
      <c r="AL42" s="1">
        <f t="shared" ref="AL42:AL55" si="61">(0.27937+0.15452*AH42+0.00871*AH42^2)/10</f>
        <v>0.103681</v>
      </c>
      <c r="AM42" s="1">
        <f t="shared" ref="AM42:AM55" si="62">(-0.0507+0.16988*AH42+0.0317*AH42^2)/10</f>
        <v>0.11360200000000001</v>
      </c>
      <c r="AN42" s="1">
        <f t="shared" ref="AN42:AN55" si="63">(-0.17979+0.21425*AH42+0.01711*AH42^2)/10</f>
        <v>9.5097000000000001E-2</v>
      </c>
      <c r="AO42" s="1">
        <f t="shared" ref="AO42:AO55" si="64">(-0.03082+0.06272*AH42+0.0469*AH42^2)/10</f>
        <v>9.7045999999999993E-2</v>
      </c>
      <c r="AP42" s="1">
        <f t="shared" ref="AP42:AP55" si="65">(-0.03082+0.06272*AH42+0.0469*AH42^2)/10</f>
        <v>9.7045999999999993E-2</v>
      </c>
      <c r="AQ42" s="1">
        <f t="shared" ref="AQ42:AQ55" si="66">(-0.17979+0.21425*AH42+0.01711*AH42^2)/10</f>
        <v>9.5097000000000001E-2</v>
      </c>
      <c r="AS42">
        <v>4</v>
      </c>
      <c r="AT42" s="10">
        <f t="shared" ref="AT42:AT55" si="67">1/(0.005454*$AS42^2)*AI42</f>
        <v>1.1120966263292995</v>
      </c>
      <c r="AU42" s="10">
        <f t="shared" si="55"/>
        <v>1.0897621012101211</v>
      </c>
      <c r="AV42" s="10">
        <f t="shared" si="55"/>
        <v>1.1881302713604693</v>
      </c>
      <c r="AW42" s="10">
        <f t="shared" si="55"/>
        <v>1.1881302713604693</v>
      </c>
      <c r="AX42" s="10">
        <f t="shared" si="55"/>
        <v>1.3018197653098644</v>
      </c>
      <c r="AY42" s="10">
        <f t="shared" si="55"/>
        <v>1.0897621012101211</v>
      </c>
      <c r="AZ42" s="10">
        <f t="shared" si="55"/>
        <v>1.1120966263292995</v>
      </c>
      <c r="BA42" s="10">
        <f t="shared" si="55"/>
        <v>1.1120966263292995</v>
      </c>
      <c r="BB42" s="10">
        <f t="shared" si="55"/>
        <v>1.0897621012101211</v>
      </c>
      <c r="BD42">
        <v>4</v>
      </c>
      <c r="BE42" s="9">
        <f t="shared" ref="BE42:BE55" si="68">AT42*X42</f>
        <v>0</v>
      </c>
      <c r="BF42" s="9">
        <f t="shared" si="56"/>
        <v>0</v>
      </c>
      <c r="BG42" s="9">
        <f t="shared" si="56"/>
        <v>0</v>
      </c>
      <c r="BH42" s="9">
        <f t="shared" si="56"/>
        <v>0</v>
      </c>
      <c r="BI42" s="9">
        <f t="shared" si="56"/>
        <v>0</v>
      </c>
      <c r="BJ42" s="9">
        <f t="shared" si="56"/>
        <v>0</v>
      </c>
      <c r="BK42" s="9">
        <f t="shared" si="56"/>
        <v>0</v>
      </c>
      <c r="BL42" s="9">
        <f t="shared" si="56"/>
        <v>0</v>
      </c>
      <c r="BM42" s="9">
        <f t="shared" si="56"/>
        <v>0</v>
      </c>
    </row>
    <row r="43" spans="1:65" x14ac:dyDescent="0.25">
      <c r="A43">
        <v>6</v>
      </c>
      <c r="B43" s="3">
        <f t="shared" si="57"/>
        <v>0</v>
      </c>
      <c r="C43" s="3">
        <f t="shared" si="57"/>
        <v>2</v>
      </c>
      <c r="D43" s="3">
        <f t="shared" si="57"/>
        <v>0</v>
      </c>
      <c r="E43" s="3">
        <f t="shared" si="57"/>
        <v>0</v>
      </c>
      <c r="F43" s="3">
        <f t="shared" si="57"/>
        <v>0</v>
      </c>
      <c r="G43" s="3">
        <f t="shared" si="57"/>
        <v>0</v>
      </c>
      <c r="H43" s="3">
        <f t="shared" si="57"/>
        <v>0</v>
      </c>
      <c r="I43" s="3">
        <f t="shared" si="57"/>
        <v>0</v>
      </c>
      <c r="J43" s="3">
        <f t="shared" si="57"/>
        <v>0</v>
      </c>
      <c r="L43" s="2">
        <v>6</v>
      </c>
      <c r="M43" s="5">
        <f>B43*(1/CRUISE_INFO!$B$2/CRUISE_INFO!$B$4)</f>
        <v>0</v>
      </c>
      <c r="N43" s="5">
        <f>C43*(1/CRUISE_INFO!$B$2/CRUISE_INFO!$B$4)</f>
        <v>13.333333333333334</v>
      </c>
      <c r="O43" s="5">
        <f>D43*(1/CRUISE_INFO!$B$2/CRUISE_INFO!$B$4)</f>
        <v>0</v>
      </c>
      <c r="P43" s="5">
        <f>E43*(1/CRUISE_INFO!$B$2/CRUISE_INFO!$B$4)</f>
        <v>0</v>
      </c>
      <c r="Q43" s="5">
        <f>F43*(1/CRUISE_INFO!$B$2/CRUISE_INFO!$B$4)</f>
        <v>0</v>
      </c>
      <c r="R43" s="5">
        <f>G43*(1/CRUISE_INFO!$B$2/CRUISE_INFO!$B$4)</f>
        <v>0</v>
      </c>
      <c r="S43" s="5">
        <f>H43*(1/CRUISE_INFO!$B$2/CRUISE_INFO!$B$4)</f>
        <v>0</v>
      </c>
      <c r="T43" s="5">
        <f>I43*(1/CRUISE_INFO!$B$2/CRUISE_INFO!$B$4)</f>
        <v>0</v>
      </c>
      <c r="U43" s="5">
        <f>J43*(1/CRUISE_INFO!$B$2/CRUISE_INFO!$B$4)</f>
        <v>0</v>
      </c>
      <c r="W43">
        <v>6</v>
      </c>
      <c r="X43" s="9">
        <f t="shared" si="58"/>
        <v>0</v>
      </c>
      <c r="Y43" s="9">
        <f t="shared" si="46"/>
        <v>2.6179199999999998</v>
      </c>
      <c r="Z43" s="9">
        <f t="shared" si="47"/>
        <v>0</v>
      </c>
      <c r="AA43" s="9">
        <f t="shared" si="48"/>
        <v>0</v>
      </c>
      <c r="AB43" s="9">
        <f t="shared" si="49"/>
        <v>0</v>
      </c>
      <c r="AC43" s="9">
        <f t="shared" si="50"/>
        <v>0</v>
      </c>
      <c r="AD43" s="9">
        <f t="shared" si="51"/>
        <v>0</v>
      </c>
      <c r="AE43" s="9">
        <f t="shared" si="52"/>
        <v>0</v>
      </c>
      <c r="AF43" s="9">
        <f t="shared" si="53"/>
        <v>0</v>
      </c>
      <c r="AH43">
        <v>6</v>
      </c>
      <c r="AI43" s="1">
        <f t="shared" si="59"/>
        <v>0.20339000000000002</v>
      </c>
      <c r="AJ43" s="1">
        <f t="shared" si="54"/>
        <v>0.17216699999999999</v>
      </c>
      <c r="AK43" s="1">
        <f t="shared" si="60"/>
        <v>0.152005</v>
      </c>
      <c r="AL43" s="1">
        <f t="shared" si="61"/>
        <v>0.152005</v>
      </c>
      <c r="AM43" s="1">
        <f t="shared" si="62"/>
        <v>0.21097799999999997</v>
      </c>
      <c r="AN43" s="1">
        <f t="shared" si="63"/>
        <v>0.17216699999999999</v>
      </c>
      <c r="AO43" s="1">
        <f t="shared" si="64"/>
        <v>0.20339000000000002</v>
      </c>
      <c r="AP43" s="1">
        <f t="shared" si="65"/>
        <v>0.20339000000000002</v>
      </c>
      <c r="AQ43" s="1">
        <f t="shared" si="66"/>
        <v>0.17216699999999999</v>
      </c>
      <c r="AS43">
        <v>6</v>
      </c>
      <c r="AT43" s="10">
        <f t="shared" si="67"/>
        <v>1.0358859960070084</v>
      </c>
      <c r="AU43" s="10">
        <f t="shared" si="55"/>
        <v>0.87686407529641852</v>
      </c>
      <c r="AV43" s="10">
        <f t="shared" si="55"/>
        <v>0.77417695473251036</v>
      </c>
      <c r="AW43" s="10">
        <f t="shared" si="55"/>
        <v>0.77417695473251036</v>
      </c>
      <c r="AX43" s="10">
        <f t="shared" si="55"/>
        <v>1.0745324532453244</v>
      </c>
      <c r="AY43" s="10">
        <f t="shared" si="55"/>
        <v>0.87686407529641852</v>
      </c>
      <c r="AZ43" s="10">
        <f t="shared" si="55"/>
        <v>1.0358859960070084</v>
      </c>
      <c r="BA43" s="10">
        <f t="shared" si="55"/>
        <v>1.0358859960070084</v>
      </c>
      <c r="BB43" s="10">
        <f t="shared" si="55"/>
        <v>0.87686407529641852</v>
      </c>
      <c r="BD43">
        <v>6</v>
      </c>
      <c r="BE43" s="9">
        <f t="shared" si="68"/>
        <v>0</v>
      </c>
      <c r="BF43" s="9">
        <f t="shared" si="56"/>
        <v>2.2955599999999996</v>
      </c>
      <c r="BG43" s="9">
        <f t="shared" si="56"/>
        <v>0</v>
      </c>
      <c r="BH43" s="9">
        <f t="shared" si="56"/>
        <v>0</v>
      </c>
      <c r="BI43" s="9">
        <f t="shared" si="56"/>
        <v>0</v>
      </c>
      <c r="BJ43" s="9">
        <f t="shared" si="56"/>
        <v>0</v>
      </c>
      <c r="BK43" s="9">
        <f t="shared" si="56"/>
        <v>0</v>
      </c>
      <c r="BL43" s="9">
        <f t="shared" si="56"/>
        <v>0</v>
      </c>
      <c r="BM43" s="9">
        <f t="shared" si="56"/>
        <v>0</v>
      </c>
    </row>
    <row r="44" spans="1:65" x14ac:dyDescent="0.25">
      <c r="A44">
        <v>8</v>
      </c>
      <c r="B44" s="3">
        <f t="shared" si="57"/>
        <v>0</v>
      </c>
      <c r="C44" s="3">
        <f t="shared" si="57"/>
        <v>8</v>
      </c>
      <c r="D44" s="3">
        <f t="shared" si="57"/>
        <v>0</v>
      </c>
      <c r="E44" s="3">
        <f t="shared" si="57"/>
        <v>0</v>
      </c>
      <c r="F44" s="3">
        <f t="shared" si="57"/>
        <v>0</v>
      </c>
      <c r="G44" s="3">
        <f t="shared" si="57"/>
        <v>0</v>
      </c>
      <c r="H44" s="3">
        <f t="shared" si="57"/>
        <v>0</v>
      </c>
      <c r="I44" s="3">
        <f t="shared" si="57"/>
        <v>0</v>
      </c>
      <c r="J44" s="3">
        <f t="shared" si="57"/>
        <v>0</v>
      </c>
      <c r="L44" s="2">
        <v>8</v>
      </c>
      <c r="M44" s="5">
        <f>B44*(1/CRUISE_INFO!$B$2/CRUISE_INFO!$B$4)</f>
        <v>0</v>
      </c>
      <c r="N44" s="5">
        <f>C44*(1/CRUISE_INFO!$B$2/CRUISE_INFO!$B$4)</f>
        <v>53.333333333333336</v>
      </c>
      <c r="O44" s="5">
        <f>D44*(1/CRUISE_INFO!$B$2/CRUISE_INFO!$B$4)</f>
        <v>0</v>
      </c>
      <c r="P44" s="5">
        <f>E44*(1/CRUISE_INFO!$B$2/CRUISE_INFO!$B$4)</f>
        <v>0</v>
      </c>
      <c r="Q44" s="5">
        <f>F44*(1/CRUISE_INFO!$B$2/CRUISE_INFO!$B$4)</f>
        <v>0</v>
      </c>
      <c r="R44" s="5">
        <f>G44*(1/CRUISE_INFO!$B$2/CRUISE_INFO!$B$4)</f>
        <v>0</v>
      </c>
      <c r="S44" s="5">
        <f>H44*(1/CRUISE_INFO!$B$2/CRUISE_INFO!$B$4)</f>
        <v>0</v>
      </c>
      <c r="T44" s="5">
        <f>I44*(1/CRUISE_INFO!$B$2/CRUISE_INFO!$B$4)</f>
        <v>0</v>
      </c>
      <c r="U44" s="5">
        <f>J44*(1/CRUISE_INFO!$B$2/CRUISE_INFO!$B$4)</f>
        <v>0</v>
      </c>
      <c r="W44">
        <v>8</v>
      </c>
      <c r="X44" s="9">
        <f t="shared" si="58"/>
        <v>0</v>
      </c>
      <c r="Y44" s="9">
        <f t="shared" si="46"/>
        <v>18.616319999999998</v>
      </c>
      <c r="Z44" s="9">
        <f t="shared" si="47"/>
        <v>0</v>
      </c>
      <c r="AA44" s="9">
        <f t="shared" si="48"/>
        <v>0</v>
      </c>
      <c r="AB44" s="9">
        <f t="shared" si="49"/>
        <v>0</v>
      </c>
      <c r="AC44" s="9">
        <f t="shared" si="50"/>
        <v>0</v>
      </c>
      <c r="AD44" s="9">
        <f t="shared" si="51"/>
        <v>0</v>
      </c>
      <c r="AE44" s="9">
        <f t="shared" si="52"/>
        <v>0</v>
      </c>
      <c r="AF44" s="9">
        <f t="shared" si="53"/>
        <v>0</v>
      </c>
      <c r="AH44">
        <v>8</v>
      </c>
      <c r="AI44" s="1">
        <f t="shared" si="59"/>
        <v>0.34725400000000001</v>
      </c>
      <c r="AJ44" s="1">
        <f t="shared" si="54"/>
        <v>0.26292499999999996</v>
      </c>
      <c r="AK44" s="1">
        <f t="shared" si="60"/>
        <v>0.20729700000000001</v>
      </c>
      <c r="AL44" s="1">
        <f t="shared" si="61"/>
        <v>0.20729700000000001</v>
      </c>
      <c r="AM44" s="1">
        <f t="shared" si="62"/>
        <v>0.33371399999999996</v>
      </c>
      <c r="AN44" s="1">
        <f t="shared" si="63"/>
        <v>0.26292499999999996</v>
      </c>
      <c r="AO44" s="1">
        <f t="shared" si="64"/>
        <v>0.34725400000000001</v>
      </c>
      <c r="AP44" s="1">
        <f t="shared" si="65"/>
        <v>0.34725400000000001</v>
      </c>
      <c r="AQ44" s="1">
        <f t="shared" si="66"/>
        <v>0.26292499999999996</v>
      </c>
      <c r="AS44">
        <v>8</v>
      </c>
      <c r="AT44" s="10">
        <f t="shared" si="67"/>
        <v>0.99483750458379183</v>
      </c>
      <c r="AU44" s="10">
        <f t="shared" si="55"/>
        <v>0.75324589750641724</v>
      </c>
      <c r="AV44" s="10">
        <f t="shared" si="55"/>
        <v>0.59387891914191426</v>
      </c>
      <c r="AW44" s="10">
        <f t="shared" si="55"/>
        <v>0.59387891914191426</v>
      </c>
      <c r="AX44" s="10">
        <f t="shared" si="55"/>
        <v>0.95604716721672156</v>
      </c>
      <c r="AY44" s="10">
        <f t="shared" si="55"/>
        <v>0.75324589750641724</v>
      </c>
      <c r="AZ44" s="10">
        <f t="shared" si="55"/>
        <v>0.99483750458379183</v>
      </c>
      <c r="BA44" s="10">
        <f t="shared" si="55"/>
        <v>0.99483750458379183</v>
      </c>
      <c r="BB44" s="10">
        <f t="shared" si="55"/>
        <v>0.75324589750641724</v>
      </c>
      <c r="BD44">
        <v>8</v>
      </c>
      <c r="BE44" s="9">
        <f t="shared" si="68"/>
        <v>0</v>
      </c>
      <c r="BF44" s="9">
        <f t="shared" si="56"/>
        <v>14.022666666666664</v>
      </c>
      <c r="BG44" s="9">
        <f t="shared" si="56"/>
        <v>0</v>
      </c>
      <c r="BH44" s="9">
        <f t="shared" si="56"/>
        <v>0</v>
      </c>
      <c r="BI44" s="9">
        <f t="shared" si="56"/>
        <v>0</v>
      </c>
      <c r="BJ44" s="9">
        <f t="shared" si="56"/>
        <v>0</v>
      </c>
      <c r="BK44" s="9">
        <f t="shared" si="56"/>
        <v>0</v>
      </c>
      <c r="BL44" s="9">
        <f t="shared" si="56"/>
        <v>0</v>
      </c>
      <c r="BM44" s="9">
        <f t="shared" si="56"/>
        <v>0</v>
      </c>
    </row>
    <row r="45" spans="1:65" x14ac:dyDescent="0.25">
      <c r="A45">
        <v>10</v>
      </c>
      <c r="B45" s="3">
        <f t="shared" si="57"/>
        <v>0</v>
      </c>
      <c r="C45" s="3">
        <f t="shared" si="57"/>
        <v>6</v>
      </c>
      <c r="D45" s="3">
        <f t="shared" si="57"/>
        <v>1</v>
      </c>
      <c r="E45" s="3">
        <f t="shared" si="57"/>
        <v>0</v>
      </c>
      <c r="F45" s="3">
        <f t="shared" si="57"/>
        <v>0</v>
      </c>
      <c r="G45" s="3">
        <f t="shared" si="57"/>
        <v>0</v>
      </c>
      <c r="H45" s="3">
        <f t="shared" si="57"/>
        <v>0</v>
      </c>
      <c r="I45" s="3">
        <f t="shared" si="57"/>
        <v>0</v>
      </c>
      <c r="J45" s="3">
        <f t="shared" si="57"/>
        <v>0</v>
      </c>
      <c r="L45" s="2">
        <v>10</v>
      </c>
      <c r="M45" s="5">
        <f>B45*(1/CRUISE_INFO!$B$2/CRUISE_INFO!$B$4)</f>
        <v>0</v>
      </c>
      <c r="N45" s="5">
        <f>C45*(1/CRUISE_INFO!$B$2/CRUISE_INFO!$B$4)</f>
        <v>40</v>
      </c>
      <c r="O45" s="5">
        <f>D45*(1/CRUISE_INFO!$B$2/CRUISE_INFO!$B$4)</f>
        <v>6.666666666666667</v>
      </c>
      <c r="P45" s="5">
        <f>E45*(1/CRUISE_INFO!$B$2/CRUISE_INFO!$B$4)</f>
        <v>0</v>
      </c>
      <c r="Q45" s="5">
        <f>F45*(1/CRUISE_INFO!$B$2/CRUISE_INFO!$B$4)</f>
        <v>0</v>
      </c>
      <c r="R45" s="5">
        <f>G45*(1/CRUISE_INFO!$B$2/CRUISE_INFO!$B$4)</f>
        <v>0</v>
      </c>
      <c r="S45" s="5">
        <f>H45*(1/CRUISE_INFO!$B$2/CRUISE_INFO!$B$4)</f>
        <v>0</v>
      </c>
      <c r="T45" s="5">
        <f>I45*(1/CRUISE_INFO!$B$2/CRUISE_INFO!$B$4)</f>
        <v>0</v>
      </c>
      <c r="U45" s="5">
        <f>J45*(1/CRUISE_INFO!$B$2/CRUISE_INFO!$B$4)</f>
        <v>0</v>
      </c>
      <c r="W45">
        <v>10</v>
      </c>
      <c r="X45" s="9">
        <f t="shared" si="58"/>
        <v>0</v>
      </c>
      <c r="Y45" s="9">
        <f t="shared" si="46"/>
        <v>21.815999999999999</v>
      </c>
      <c r="Z45" s="9">
        <f t="shared" si="47"/>
        <v>3.6360000000000001</v>
      </c>
      <c r="AA45" s="9">
        <f t="shared" si="48"/>
        <v>0</v>
      </c>
      <c r="AB45" s="9">
        <f t="shared" si="49"/>
        <v>0</v>
      </c>
      <c r="AC45" s="9">
        <f t="shared" si="50"/>
        <v>0</v>
      </c>
      <c r="AD45" s="9">
        <f t="shared" si="51"/>
        <v>0</v>
      </c>
      <c r="AE45" s="9">
        <f t="shared" si="52"/>
        <v>0</v>
      </c>
      <c r="AF45" s="9">
        <f t="shared" si="53"/>
        <v>0</v>
      </c>
      <c r="AH45">
        <v>10</v>
      </c>
      <c r="AI45" s="1">
        <f t="shared" si="59"/>
        <v>0.52863799999999994</v>
      </c>
      <c r="AJ45" s="1">
        <f t="shared" si="54"/>
        <v>0.367371</v>
      </c>
      <c r="AK45" s="1">
        <f t="shared" si="60"/>
        <v>0.26955699999999999</v>
      </c>
      <c r="AL45" s="1">
        <f t="shared" si="61"/>
        <v>0.26955699999999999</v>
      </c>
      <c r="AM45" s="1">
        <f t="shared" si="62"/>
        <v>0.48181000000000002</v>
      </c>
      <c r="AN45" s="1">
        <f t="shared" si="63"/>
        <v>0.367371</v>
      </c>
      <c r="AO45" s="1">
        <f t="shared" si="64"/>
        <v>0.52863799999999994</v>
      </c>
      <c r="AP45" s="1">
        <f t="shared" si="65"/>
        <v>0.52863799999999994</v>
      </c>
      <c r="AQ45" s="1">
        <f t="shared" si="66"/>
        <v>0.367371</v>
      </c>
      <c r="AS45">
        <v>10</v>
      </c>
      <c r="AT45" s="10">
        <f t="shared" si="67"/>
        <v>0.96926659332599918</v>
      </c>
      <c r="AU45" s="10">
        <f t="shared" si="55"/>
        <v>0.67358085808580859</v>
      </c>
      <c r="AV45" s="10">
        <f t="shared" si="55"/>
        <v>0.49423725705903926</v>
      </c>
      <c r="AW45" s="10">
        <f t="shared" si="55"/>
        <v>0.49423725705903926</v>
      </c>
      <c r="AX45" s="10">
        <f t="shared" si="55"/>
        <v>0.88340667400073347</v>
      </c>
      <c r="AY45" s="10">
        <f t="shared" si="55"/>
        <v>0.67358085808580859</v>
      </c>
      <c r="AZ45" s="10">
        <f t="shared" si="55"/>
        <v>0.96926659332599918</v>
      </c>
      <c r="BA45" s="10">
        <f t="shared" si="55"/>
        <v>0.96926659332599918</v>
      </c>
      <c r="BB45" s="10">
        <f t="shared" si="55"/>
        <v>0.67358085808580859</v>
      </c>
      <c r="BD45">
        <v>10</v>
      </c>
      <c r="BE45" s="9">
        <f t="shared" si="68"/>
        <v>0</v>
      </c>
      <c r="BF45" s="9">
        <f t="shared" si="56"/>
        <v>14.694839999999999</v>
      </c>
      <c r="BG45" s="9">
        <f t="shared" si="56"/>
        <v>1.7970466666666669</v>
      </c>
      <c r="BH45" s="9">
        <f t="shared" si="56"/>
        <v>0</v>
      </c>
      <c r="BI45" s="9">
        <f t="shared" si="56"/>
        <v>0</v>
      </c>
      <c r="BJ45" s="9">
        <f t="shared" si="56"/>
        <v>0</v>
      </c>
      <c r="BK45" s="9">
        <f t="shared" si="56"/>
        <v>0</v>
      </c>
      <c r="BL45" s="9">
        <f t="shared" si="56"/>
        <v>0</v>
      </c>
      <c r="BM45" s="9">
        <f t="shared" si="56"/>
        <v>0</v>
      </c>
    </row>
    <row r="46" spans="1:65" x14ac:dyDescent="0.25">
      <c r="A46">
        <v>12</v>
      </c>
      <c r="B46" s="3">
        <f t="shared" si="57"/>
        <v>0</v>
      </c>
      <c r="C46" s="3">
        <f t="shared" si="57"/>
        <v>4</v>
      </c>
      <c r="D46" s="3">
        <f t="shared" si="57"/>
        <v>3</v>
      </c>
      <c r="E46" s="3">
        <f t="shared" si="57"/>
        <v>0</v>
      </c>
      <c r="F46" s="3">
        <f t="shared" si="57"/>
        <v>0</v>
      </c>
      <c r="G46" s="3">
        <f t="shared" si="57"/>
        <v>0</v>
      </c>
      <c r="H46" s="3">
        <f t="shared" si="57"/>
        <v>0</v>
      </c>
      <c r="I46" s="3">
        <f t="shared" si="57"/>
        <v>0</v>
      </c>
      <c r="J46" s="3">
        <f t="shared" si="57"/>
        <v>0</v>
      </c>
      <c r="L46" s="2">
        <v>12</v>
      </c>
      <c r="M46" s="5">
        <f>B46*(1/CRUISE_INFO!$B$2/CRUISE_INFO!$B$4)</f>
        <v>0</v>
      </c>
      <c r="N46" s="5">
        <f>C46*(1/CRUISE_INFO!$B$2/CRUISE_INFO!$B$4)</f>
        <v>26.666666666666668</v>
      </c>
      <c r="O46" s="5">
        <f>D46*(1/CRUISE_INFO!$B$2/CRUISE_INFO!$B$4)</f>
        <v>20</v>
      </c>
      <c r="P46" s="5">
        <f>E46*(1/CRUISE_INFO!$B$2/CRUISE_INFO!$B$4)</f>
        <v>0</v>
      </c>
      <c r="Q46" s="5">
        <f>F46*(1/CRUISE_INFO!$B$2/CRUISE_INFO!$B$4)</f>
        <v>0</v>
      </c>
      <c r="R46" s="5">
        <f>G46*(1/CRUISE_INFO!$B$2/CRUISE_INFO!$B$4)</f>
        <v>0</v>
      </c>
      <c r="S46" s="5">
        <f>H46*(1/CRUISE_INFO!$B$2/CRUISE_INFO!$B$4)</f>
        <v>0</v>
      </c>
      <c r="T46" s="5">
        <f>I46*(1/CRUISE_INFO!$B$2/CRUISE_INFO!$B$4)</f>
        <v>0</v>
      </c>
      <c r="U46" s="5">
        <f>J46*(1/CRUISE_INFO!$B$2/CRUISE_INFO!$B$4)</f>
        <v>0</v>
      </c>
      <c r="W46">
        <v>12</v>
      </c>
      <c r="X46" s="9">
        <f t="shared" si="58"/>
        <v>0</v>
      </c>
      <c r="Y46" s="9">
        <f t="shared" si="46"/>
        <v>20.943359999999998</v>
      </c>
      <c r="Z46" s="9">
        <f t="shared" si="47"/>
        <v>15.707519999999999</v>
      </c>
      <c r="AA46" s="9">
        <f t="shared" si="48"/>
        <v>0</v>
      </c>
      <c r="AB46" s="9">
        <f t="shared" si="49"/>
        <v>0</v>
      </c>
      <c r="AC46" s="9">
        <f t="shared" si="50"/>
        <v>0</v>
      </c>
      <c r="AD46" s="9">
        <f t="shared" si="51"/>
        <v>0</v>
      </c>
      <c r="AE46" s="9">
        <f t="shared" si="52"/>
        <v>0</v>
      </c>
      <c r="AF46" s="9">
        <f t="shared" si="53"/>
        <v>0</v>
      </c>
      <c r="AH46">
        <v>12</v>
      </c>
      <c r="AI46" s="1">
        <f t="shared" si="59"/>
        <v>0.74754199999999993</v>
      </c>
      <c r="AJ46" s="1">
        <f t="shared" si="54"/>
        <v>0.48550500000000002</v>
      </c>
      <c r="AK46" s="1">
        <f t="shared" si="60"/>
        <v>0.338785</v>
      </c>
      <c r="AL46" s="1">
        <f t="shared" si="61"/>
        <v>0.338785</v>
      </c>
      <c r="AM46" s="1">
        <f t="shared" si="62"/>
        <v>0.6552659999999999</v>
      </c>
      <c r="AN46" s="1">
        <f t="shared" si="63"/>
        <v>0.48550500000000002</v>
      </c>
      <c r="AO46" s="1">
        <f t="shared" si="64"/>
        <v>0.74754199999999993</v>
      </c>
      <c r="AP46" s="1">
        <f t="shared" si="65"/>
        <v>0.74754199999999993</v>
      </c>
      <c r="AQ46" s="1">
        <f t="shared" si="66"/>
        <v>0.48550500000000002</v>
      </c>
      <c r="AS46">
        <v>12</v>
      </c>
      <c r="AT46" s="10">
        <f t="shared" si="67"/>
        <v>0.9518268956525282</v>
      </c>
      <c r="AU46" s="10">
        <f t="shared" si="55"/>
        <v>0.61818160982764958</v>
      </c>
      <c r="AV46" s="10">
        <f t="shared" si="55"/>
        <v>0.43136663203357378</v>
      </c>
      <c r="AW46" s="10">
        <f t="shared" si="55"/>
        <v>0.43136663203357378</v>
      </c>
      <c r="AX46" s="10">
        <f t="shared" si="55"/>
        <v>0.83433412785723016</v>
      </c>
      <c r="AY46" s="10">
        <f t="shared" si="55"/>
        <v>0.61818160982764958</v>
      </c>
      <c r="AZ46" s="10">
        <f t="shared" si="55"/>
        <v>0.9518268956525282</v>
      </c>
      <c r="BA46" s="10">
        <f t="shared" si="55"/>
        <v>0.9518268956525282</v>
      </c>
      <c r="BB46" s="10">
        <f t="shared" si="55"/>
        <v>0.61818160982764958</v>
      </c>
      <c r="BD46">
        <v>12</v>
      </c>
      <c r="BE46" s="9">
        <f t="shared" si="68"/>
        <v>0</v>
      </c>
      <c r="BF46" s="9">
        <f t="shared" si="56"/>
        <v>12.946800000000001</v>
      </c>
      <c r="BG46" s="9">
        <f t="shared" si="56"/>
        <v>6.7757000000000005</v>
      </c>
      <c r="BH46" s="9">
        <f t="shared" si="56"/>
        <v>0</v>
      </c>
      <c r="BI46" s="9">
        <f t="shared" si="56"/>
        <v>0</v>
      </c>
      <c r="BJ46" s="9">
        <f t="shared" si="56"/>
        <v>0</v>
      </c>
      <c r="BK46" s="9">
        <f t="shared" si="56"/>
        <v>0</v>
      </c>
      <c r="BL46" s="9">
        <f t="shared" si="56"/>
        <v>0</v>
      </c>
      <c r="BM46" s="9">
        <f t="shared" si="56"/>
        <v>0</v>
      </c>
    </row>
    <row r="47" spans="1:65" x14ac:dyDescent="0.25">
      <c r="A47">
        <v>14</v>
      </c>
      <c r="B47" s="3">
        <f t="shared" si="57"/>
        <v>0</v>
      </c>
      <c r="C47" s="3">
        <f t="shared" si="57"/>
        <v>3</v>
      </c>
      <c r="D47" s="3">
        <f t="shared" si="57"/>
        <v>0</v>
      </c>
      <c r="E47" s="3">
        <f t="shared" si="57"/>
        <v>0</v>
      </c>
      <c r="F47" s="3">
        <f t="shared" si="57"/>
        <v>0</v>
      </c>
      <c r="G47" s="3">
        <f t="shared" si="57"/>
        <v>0</v>
      </c>
      <c r="H47" s="3">
        <f t="shared" si="57"/>
        <v>0</v>
      </c>
      <c r="I47" s="3">
        <f t="shared" si="57"/>
        <v>0</v>
      </c>
      <c r="J47" s="3">
        <f t="shared" si="57"/>
        <v>0</v>
      </c>
      <c r="L47" s="2">
        <v>14</v>
      </c>
      <c r="M47" s="5">
        <f>B47*(1/CRUISE_INFO!$B$2/CRUISE_INFO!$B$4)</f>
        <v>0</v>
      </c>
      <c r="N47" s="5">
        <f>C47*(1/CRUISE_INFO!$B$2/CRUISE_INFO!$B$4)</f>
        <v>20</v>
      </c>
      <c r="O47" s="5">
        <f>D47*(1/CRUISE_INFO!$B$2/CRUISE_INFO!$B$4)</f>
        <v>0</v>
      </c>
      <c r="P47" s="5">
        <f>E47*(1/CRUISE_INFO!$B$2/CRUISE_INFO!$B$4)</f>
        <v>0</v>
      </c>
      <c r="Q47" s="5">
        <f>F47*(1/CRUISE_INFO!$B$2/CRUISE_INFO!$B$4)</f>
        <v>0</v>
      </c>
      <c r="R47" s="5">
        <f>G47*(1/CRUISE_INFO!$B$2/CRUISE_INFO!$B$4)</f>
        <v>0</v>
      </c>
      <c r="S47" s="5">
        <f>H47*(1/CRUISE_INFO!$B$2/CRUISE_INFO!$B$4)</f>
        <v>0</v>
      </c>
      <c r="T47" s="5">
        <f>I47*(1/CRUISE_INFO!$B$2/CRUISE_INFO!$B$4)</f>
        <v>0</v>
      </c>
      <c r="U47" s="5">
        <f>J47*(1/CRUISE_INFO!$B$2/CRUISE_INFO!$B$4)</f>
        <v>0</v>
      </c>
      <c r="W47">
        <v>14</v>
      </c>
      <c r="X47" s="9">
        <f t="shared" si="58"/>
        <v>0</v>
      </c>
      <c r="Y47" s="9">
        <f t="shared" si="46"/>
        <v>21.37968</v>
      </c>
      <c r="Z47" s="9">
        <f t="shared" si="47"/>
        <v>0</v>
      </c>
      <c r="AA47" s="9">
        <f t="shared" si="48"/>
        <v>0</v>
      </c>
      <c r="AB47" s="9">
        <f t="shared" si="49"/>
        <v>0</v>
      </c>
      <c r="AC47" s="9">
        <f t="shared" si="50"/>
        <v>0</v>
      </c>
      <c r="AD47" s="9">
        <f t="shared" si="51"/>
        <v>0</v>
      </c>
      <c r="AE47" s="9">
        <f t="shared" si="52"/>
        <v>0</v>
      </c>
      <c r="AF47" s="9">
        <f t="shared" si="53"/>
        <v>0</v>
      </c>
      <c r="AH47">
        <v>14</v>
      </c>
      <c r="AI47" s="1">
        <f t="shared" si="59"/>
        <v>1.0039659999999999</v>
      </c>
      <c r="AJ47" s="1">
        <f t="shared" si="54"/>
        <v>0.61732699999999996</v>
      </c>
      <c r="AK47" s="1">
        <f t="shared" si="60"/>
        <v>0.41498100000000004</v>
      </c>
      <c r="AL47" s="1">
        <f t="shared" si="61"/>
        <v>0.41498100000000004</v>
      </c>
      <c r="AM47" s="1">
        <f t="shared" si="62"/>
        <v>0.85408200000000001</v>
      </c>
      <c r="AN47" s="1">
        <f t="shared" si="63"/>
        <v>0.61732699999999996</v>
      </c>
      <c r="AO47" s="1">
        <f t="shared" si="64"/>
        <v>1.0039659999999999</v>
      </c>
      <c r="AP47" s="1">
        <f t="shared" si="65"/>
        <v>1.0039659999999999</v>
      </c>
      <c r="AQ47" s="1">
        <f t="shared" si="66"/>
        <v>0.61732699999999996</v>
      </c>
      <c r="AS47">
        <v>14</v>
      </c>
      <c r="AT47" s="10">
        <f t="shared" si="67"/>
        <v>0.93917776131354636</v>
      </c>
      <c r="AU47" s="10">
        <f t="shared" si="55"/>
        <v>0.57748946663373824</v>
      </c>
      <c r="AV47" s="10">
        <f t="shared" si="55"/>
        <v>0.38820132013201331</v>
      </c>
      <c r="AW47" s="10">
        <f t="shared" si="55"/>
        <v>0.38820132013201331</v>
      </c>
      <c r="AX47" s="10">
        <f t="shared" si="55"/>
        <v>0.79896612110190623</v>
      </c>
      <c r="AY47" s="10">
        <f t="shared" si="55"/>
        <v>0.57748946663373824</v>
      </c>
      <c r="AZ47" s="10">
        <f t="shared" si="55"/>
        <v>0.93917776131354636</v>
      </c>
      <c r="BA47" s="10">
        <f t="shared" si="55"/>
        <v>0.93917776131354636</v>
      </c>
      <c r="BB47" s="10">
        <f t="shared" si="55"/>
        <v>0.57748946663373824</v>
      </c>
      <c r="BD47">
        <v>14</v>
      </c>
      <c r="BE47" s="9">
        <f t="shared" si="68"/>
        <v>0</v>
      </c>
      <c r="BF47" s="9">
        <f t="shared" si="56"/>
        <v>12.346540000000001</v>
      </c>
      <c r="BG47" s="9">
        <f t="shared" si="56"/>
        <v>0</v>
      </c>
      <c r="BH47" s="9">
        <f t="shared" si="56"/>
        <v>0</v>
      </c>
      <c r="BI47" s="9">
        <f t="shared" si="56"/>
        <v>0</v>
      </c>
      <c r="BJ47" s="9">
        <f t="shared" si="56"/>
        <v>0</v>
      </c>
      <c r="BK47" s="9">
        <f t="shared" si="56"/>
        <v>0</v>
      </c>
      <c r="BL47" s="9">
        <f t="shared" si="56"/>
        <v>0</v>
      </c>
      <c r="BM47" s="9">
        <f t="shared" si="56"/>
        <v>0</v>
      </c>
    </row>
    <row r="48" spans="1:65" x14ac:dyDescent="0.25">
      <c r="A48">
        <v>16</v>
      </c>
      <c r="B48" s="3">
        <f t="shared" si="57"/>
        <v>0</v>
      </c>
      <c r="C48" s="3">
        <f t="shared" si="57"/>
        <v>0</v>
      </c>
      <c r="D48" s="3">
        <f t="shared" si="57"/>
        <v>0</v>
      </c>
      <c r="E48" s="3">
        <f t="shared" si="57"/>
        <v>0</v>
      </c>
      <c r="F48" s="3">
        <f t="shared" si="57"/>
        <v>0</v>
      </c>
      <c r="G48" s="3">
        <f t="shared" si="57"/>
        <v>0</v>
      </c>
      <c r="H48" s="3">
        <f t="shared" si="57"/>
        <v>0</v>
      </c>
      <c r="I48" s="3">
        <f t="shared" si="57"/>
        <v>0</v>
      </c>
      <c r="J48" s="3">
        <f t="shared" si="57"/>
        <v>0</v>
      </c>
      <c r="L48" s="2">
        <v>16</v>
      </c>
      <c r="M48" s="5">
        <f>B48*(1/CRUISE_INFO!$B$2/CRUISE_INFO!$B$4)</f>
        <v>0</v>
      </c>
      <c r="N48" s="5">
        <f>C48*(1/CRUISE_INFO!$B$2/CRUISE_INFO!$B$4)</f>
        <v>0</v>
      </c>
      <c r="O48" s="5">
        <f>D48*(1/CRUISE_INFO!$B$2/CRUISE_INFO!$B$4)</f>
        <v>0</v>
      </c>
      <c r="P48" s="5">
        <f>E48*(1/CRUISE_INFO!$B$2/CRUISE_INFO!$B$4)</f>
        <v>0</v>
      </c>
      <c r="Q48" s="5">
        <f>F48*(1/CRUISE_INFO!$B$2/CRUISE_INFO!$B$4)</f>
        <v>0</v>
      </c>
      <c r="R48" s="5">
        <f>G48*(1/CRUISE_INFO!$B$2/CRUISE_INFO!$B$4)</f>
        <v>0</v>
      </c>
      <c r="S48" s="5">
        <f>H48*(1/CRUISE_INFO!$B$2/CRUISE_INFO!$B$4)</f>
        <v>0</v>
      </c>
      <c r="T48" s="5">
        <f>I48*(1/CRUISE_INFO!$B$2/CRUISE_INFO!$B$4)</f>
        <v>0</v>
      </c>
      <c r="U48" s="5">
        <f>J48*(1/CRUISE_INFO!$B$2/CRUISE_INFO!$B$4)</f>
        <v>0</v>
      </c>
      <c r="W48">
        <v>16</v>
      </c>
      <c r="X48" s="9">
        <f t="shared" si="58"/>
        <v>0</v>
      </c>
      <c r="Y48" s="9">
        <f t="shared" si="46"/>
        <v>0</v>
      </c>
      <c r="Z48" s="9">
        <f t="shared" si="47"/>
        <v>0</v>
      </c>
      <c r="AA48" s="9">
        <f t="shared" si="48"/>
        <v>0</v>
      </c>
      <c r="AB48" s="9">
        <f t="shared" si="49"/>
        <v>0</v>
      </c>
      <c r="AC48" s="9">
        <f t="shared" si="50"/>
        <v>0</v>
      </c>
      <c r="AD48" s="9">
        <f t="shared" si="51"/>
        <v>0</v>
      </c>
      <c r="AE48" s="9">
        <f t="shared" si="52"/>
        <v>0</v>
      </c>
      <c r="AF48" s="9">
        <f t="shared" si="53"/>
        <v>0</v>
      </c>
      <c r="AH48">
        <v>16</v>
      </c>
      <c r="AI48" s="1">
        <f t="shared" si="59"/>
        <v>1.2979099999999999</v>
      </c>
      <c r="AJ48" s="1">
        <f t="shared" si="54"/>
        <v>0.76283699999999999</v>
      </c>
      <c r="AK48" s="1">
        <f t="shared" si="60"/>
        <v>0.49814500000000006</v>
      </c>
      <c r="AL48" s="1">
        <f t="shared" si="61"/>
        <v>0.49814500000000006</v>
      </c>
      <c r="AM48" s="1">
        <f t="shared" si="62"/>
        <v>1.0782579999999999</v>
      </c>
      <c r="AN48" s="1">
        <f t="shared" si="63"/>
        <v>0.76283699999999999</v>
      </c>
      <c r="AO48" s="1">
        <f t="shared" si="64"/>
        <v>1.2979099999999999</v>
      </c>
      <c r="AP48" s="1">
        <f t="shared" si="65"/>
        <v>1.2979099999999999</v>
      </c>
      <c r="AQ48" s="1">
        <f t="shared" si="66"/>
        <v>0.76283699999999999</v>
      </c>
      <c r="AS48">
        <v>16</v>
      </c>
      <c r="AT48" s="10">
        <f t="shared" si="67"/>
        <v>0.92958579712137879</v>
      </c>
      <c r="AU48" s="10">
        <f t="shared" si="55"/>
        <v>0.54635717477997803</v>
      </c>
      <c r="AV48" s="10">
        <f t="shared" si="55"/>
        <v>0.35678014416024945</v>
      </c>
      <c r="AW48" s="10">
        <f t="shared" si="55"/>
        <v>0.35678014416024945</v>
      </c>
      <c r="AX48" s="10">
        <f t="shared" si="55"/>
        <v>0.77226720067840116</v>
      </c>
      <c r="AY48" s="10">
        <f t="shared" si="55"/>
        <v>0.54635717477997803</v>
      </c>
      <c r="AZ48" s="10">
        <f t="shared" si="55"/>
        <v>0.92958579712137879</v>
      </c>
      <c r="BA48" s="10">
        <f t="shared" si="55"/>
        <v>0.92958579712137879</v>
      </c>
      <c r="BB48" s="10">
        <f t="shared" si="55"/>
        <v>0.54635717477997803</v>
      </c>
      <c r="BD48">
        <v>16</v>
      </c>
      <c r="BE48" s="9">
        <f t="shared" si="68"/>
        <v>0</v>
      </c>
      <c r="BF48" s="9">
        <f t="shared" si="56"/>
        <v>0</v>
      </c>
      <c r="BG48" s="9">
        <f t="shared" si="56"/>
        <v>0</v>
      </c>
      <c r="BH48" s="9">
        <f t="shared" si="56"/>
        <v>0</v>
      </c>
      <c r="BI48" s="9">
        <f t="shared" si="56"/>
        <v>0</v>
      </c>
      <c r="BJ48" s="9">
        <f t="shared" si="56"/>
        <v>0</v>
      </c>
      <c r="BK48" s="9">
        <f t="shared" si="56"/>
        <v>0</v>
      </c>
      <c r="BL48" s="9">
        <f t="shared" si="56"/>
        <v>0</v>
      </c>
      <c r="BM48" s="9">
        <f t="shared" si="56"/>
        <v>0</v>
      </c>
    </row>
    <row r="49" spans="1:65" x14ac:dyDescent="0.25">
      <c r="A49">
        <v>18</v>
      </c>
      <c r="B49" s="3">
        <f t="shared" si="57"/>
        <v>0</v>
      </c>
      <c r="C49" s="3">
        <f t="shared" si="57"/>
        <v>0</v>
      </c>
      <c r="D49" s="3">
        <f t="shared" si="57"/>
        <v>0</v>
      </c>
      <c r="E49" s="3">
        <f t="shared" si="57"/>
        <v>0</v>
      </c>
      <c r="F49" s="3">
        <f t="shared" si="57"/>
        <v>0</v>
      </c>
      <c r="G49" s="3">
        <f t="shared" si="57"/>
        <v>0</v>
      </c>
      <c r="H49" s="3">
        <f t="shared" si="57"/>
        <v>0</v>
      </c>
      <c r="I49" s="3">
        <f t="shared" si="57"/>
        <v>0</v>
      </c>
      <c r="J49" s="3">
        <f t="shared" si="57"/>
        <v>0</v>
      </c>
      <c r="L49" s="2">
        <v>18</v>
      </c>
      <c r="M49" s="5">
        <f>B49*(1/CRUISE_INFO!$B$2/CRUISE_INFO!$B$4)</f>
        <v>0</v>
      </c>
      <c r="N49" s="5">
        <f>C49*(1/CRUISE_INFO!$B$2/CRUISE_INFO!$B$4)</f>
        <v>0</v>
      </c>
      <c r="O49" s="5">
        <f>D49*(1/CRUISE_INFO!$B$2/CRUISE_INFO!$B$4)</f>
        <v>0</v>
      </c>
      <c r="P49" s="5">
        <f>E49*(1/CRUISE_INFO!$B$2/CRUISE_INFO!$B$4)</f>
        <v>0</v>
      </c>
      <c r="Q49" s="5">
        <f>F49*(1/CRUISE_INFO!$B$2/CRUISE_INFO!$B$4)</f>
        <v>0</v>
      </c>
      <c r="R49" s="5">
        <f>G49*(1/CRUISE_INFO!$B$2/CRUISE_INFO!$B$4)</f>
        <v>0</v>
      </c>
      <c r="S49" s="5">
        <f>H49*(1/CRUISE_INFO!$B$2/CRUISE_INFO!$B$4)</f>
        <v>0</v>
      </c>
      <c r="T49" s="5">
        <f>I49*(1/CRUISE_INFO!$B$2/CRUISE_INFO!$B$4)</f>
        <v>0</v>
      </c>
      <c r="U49" s="5">
        <f>J49*(1/CRUISE_INFO!$B$2/CRUISE_INFO!$B$4)</f>
        <v>0</v>
      </c>
      <c r="W49">
        <v>18</v>
      </c>
      <c r="X49" s="9">
        <f t="shared" si="58"/>
        <v>0</v>
      </c>
      <c r="Y49" s="9">
        <f t="shared" si="46"/>
        <v>0</v>
      </c>
      <c r="Z49" s="9">
        <f t="shared" si="47"/>
        <v>0</v>
      </c>
      <c r="AA49" s="9">
        <f t="shared" si="48"/>
        <v>0</v>
      </c>
      <c r="AB49" s="9">
        <f t="shared" si="49"/>
        <v>0</v>
      </c>
      <c r="AC49" s="9">
        <f t="shared" si="50"/>
        <v>0</v>
      </c>
      <c r="AD49" s="9">
        <f t="shared" si="51"/>
        <v>0</v>
      </c>
      <c r="AE49" s="9">
        <f t="shared" si="52"/>
        <v>0</v>
      </c>
      <c r="AF49" s="9">
        <f t="shared" si="53"/>
        <v>0</v>
      </c>
      <c r="AH49">
        <v>18</v>
      </c>
      <c r="AI49" s="1">
        <f t="shared" si="59"/>
        <v>1.6293739999999999</v>
      </c>
      <c r="AJ49" s="1">
        <f t="shared" si="54"/>
        <v>0.92203499999999994</v>
      </c>
      <c r="AK49" s="1">
        <f t="shared" si="60"/>
        <v>0.58827700000000005</v>
      </c>
      <c r="AL49" s="1">
        <f t="shared" si="61"/>
        <v>0.58827700000000005</v>
      </c>
      <c r="AM49" s="1">
        <f t="shared" si="62"/>
        <v>1.3277939999999999</v>
      </c>
      <c r="AN49" s="1">
        <f t="shared" si="63"/>
        <v>0.92203499999999994</v>
      </c>
      <c r="AO49" s="1">
        <f t="shared" si="64"/>
        <v>1.6293739999999999</v>
      </c>
      <c r="AP49" s="1">
        <f t="shared" si="65"/>
        <v>1.6293739999999999</v>
      </c>
      <c r="AQ49" s="1">
        <f t="shared" si="66"/>
        <v>0.92203499999999994</v>
      </c>
      <c r="AS49">
        <v>18</v>
      </c>
      <c r="AT49" s="10">
        <f t="shared" si="67"/>
        <v>0.92206309108277096</v>
      </c>
      <c r="AU49" s="10">
        <f t="shared" si="55"/>
        <v>0.52177980143693392</v>
      </c>
      <c r="AV49" s="10">
        <f t="shared" si="55"/>
        <v>0.33290607867371108</v>
      </c>
      <c r="AW49" s="10">
        <f t="shared" si="55"/>
        <v>0.33290607867371108</v>
      </c>
      <c r="AX49" s="10">
        <f t="shared" si="55"/>
        <v>0.75139890532263109</v>
      </c>
      <c r="AY49" s="10">
        <f t="shared" si="55"/>
        <v>0.52177980143693392</v>
      </c>
      <c r="AZ49" s="10">
        <f t="shared" si="55"/>
        <v>0.92206309108277096</v>
      </c>
      <c r="BA49" s="10">
        <f t="shared" si="55"/>
        <v>0.92206309108277096</v>
      </c>
      <c r="BB49" s="10">
        <f t="shared" si="55"/>
        <v>0.52177980143693392</v>
      </c>
      <c r="BD49">
        <v>18</v>
      </c>
      <c r="BE49" s="9">
        <f t="shared" si="68"/>
        <v>0</v>
      </c>
      <c r="BF49" s="9">
        <f t="shared" si="56"/>
        <v>0</v>
      </c>
      <c r="BG49" s="9">
        <f t="shared" si="56"/>
        <v>0</v>
      </c>
      <c r="BH49" s="9">
        <f t="shared" si="56"/>
        <v>0</v>
      </c>
      <c r="BI49" s="9">
        <f t="shared" si="56"/>
        <v>0</v>
      </c>
      <c r="BJ49" s="9">
        <f t="shared" si="56"/>
        <v>0</v>
      </c>
      <c r="BK49" s="9">
        <f t="shared" si="56"/>
        <v>0</v>
      </c>
      <c r="BL49" s="9">
        <f t="shared" si="56"/>
        <v>0</v>
      </c>
      <c r="BM49" s="9">
        <f t="shared" si="56"/>
        <v>0</v>
      </c>
    </row>
    <row r="50" spans="1:65" x14ac:dyDescent="0.25">
      <c r="A50">
        <v>20</v>
      </c>
      <c r="B50" s="3">
        <f t="shared" si="57"/>
        <v>0</v>
      </c>
      <c r="C50" s="3">
        <f t="shared" si="57"/>
        <v>0</v>
      </c>
      <c r="D50" s="3">
        <f t="shared" si="57"/>
        <v>0</v>
      </c>
      <c r="E50" s="3">
        <f t="shared" si="57"/>
        <v>0</v>
      </c>
      <c r="F50" s="3">
        <f t="shared" si="57"/>
        <v>0</v>
      </c>
      <c r="G50" s="3">
        <f t="shared" si="57"/>
        <v>0</v>
      </c>
      <c r="H50" s="3">
        <f t="shared" si="57"/>
        <v>0</v>
      </c>
      <c r="I50" s="3">
        <f t="shared" si="57"/>
        <v>0</v>
      </c>
      <c r="J50" s="3">
        <f t="shared" si="57"/>
        <v>0</v>
      </c>
      <c r="L50" s="2">
        <v>20</v>
      </c>
      <c r="M50" s="5">
        <f>B50*(1/CRUISE_INFO!$B$2/CRUISE_INFO!$B$4)</f>
        <v>0</v>
      </c>
      <c r="N50" s="5">
        <f>C50*(1/CRUISE_INFO!$B$2/CRUISE_INFO!$B$4)</f>
        <v>0</v>
      </c>
      <c r="O50" s="5">
        <f>D50*(1/CRUISE_INFO!$B$2/CRUISE_INFO!$B$4)</f>
        <v>0</v>
      </c>
      <c r="P50" s="5">
        <f>E50*(1/CRUISE_INFO!$B$2/CRUISE_INFO!$B$4)</f>
        <v>0</v>
      </c>
      <c r="Q50" s="5">
        <f>F50*(1/CRUISE_INFO!$B$2/CRUISE_INFO!$B$4)</f>
        <v>0</v>
      </c>
      <c r="R50" s="5">
        <f>G50*(1/CRUISE_INFO!$B$2/CRUISE_INFO!$B$4)</f>
        <v>0</v>
      </c>
      <c r="S50" s="5">
        <f>H50*(1/CRUISE_INFO!$B$2/CRUISE_INFO!$B$4)</f>
        <v>0</v>
      </c>
      <c r="T50" s="5">
        <f>I50*(1/CRUISE_INFO!$B$2/CRUISE_INFO!$B$4)</f>
        <v>0</v>
      </c>
      <c r="U50" s="5">
        <f>J50*(1/CRUISE_INFO!$B$2/CRUISE_INFO!$B$4)</f>
        <v>0</v>
      </c>
      <c r="W50">
        <v>20</v>
      </c>
      <c r="X50" s="9">
        <f t="shared" si="58"/>
        <v>0</v>
      </c>
      <c r="Y50" s="9">
        <f t="shared" si="46"/>
        <v>0</v>
      </c>
      <c r="Z50" s="9">
        <f t="shared" si="47"/>
        <v>0</v>
      </c>
      <c r="AA50" s="9">
        <f t="shared" si="48"/>
        <v>0</v>
      </c>
      <c r="AB50" s="9">
        <f t="shared" si="49"/>
        <v>0</v>
      </c>
      <c r="AC50" s="9">
        <f t="shared" si="50"/>
        <v>0</v>
      </c>
      <c r="AD50" s="9">
        <f t="shared" si="51"/>
        <v>0</v>
      </c>
      <c r="AE50" s="9">
        <f t="shared" si="52"/>
        <v>0</v>
      </c>
      <c r="AF50" s="9">
        <f t="shared" si="53"/>
        <v>0</v>
      </c>
      <c r="AH50">
        <v>20</v>
      </c>
      <c r="AI50" s="1">
        <f t="shared" si="59"/>
        <v>1.9983579999999996</v>
      </c>
      <c r="AJ50" s="1">
        <f t="shared" si="54"/>
        <v>1.094921</v>
      </c>
      <c r="AK50" s="1">
        <f t="shared" si="60"/>
        <v>0.68537700000000013</v>
      </c>
      <c r="AL50" s="1">
        <f t="shared" si="61"/>
        <v>0.68537700000000013</v>
      </c>
      <c r="AM50" s="1">
        <f t="shared" si="62"/>
        <v>1.6026900000000002</v>
      </c>
      <c r="AN50" s="1">
        <f t="shared" si="63"/>
        <v>1.094921</v>
      </c>
      <c r="AO50" s="1">
        <f t="shared" si="64"/>
        <v>1.9983579999999996</v>
      </c>
      <c r="AP50" s="1">
        <f t="shared" si="65"/>
        <v>1.9983579999999996</v>
      </c>
      <c r="AQ50" s="1">
        <f t="shared" si="66"/>
        <v>1.094921</v>
      </c>
      <c r="AS50">
        <v>20</v>
      </c>
      <c r="AT50" s="10">
        <f t="shared" si="67"/>
        <v>0.91600568390172343</v>
      </c>
      <c r="AU50" s="10">
        <f t="shared" si="55"/>
        <v>0.5018889805647232</v>
      </c>
      <c r="AV50" s="10">
        <f t="shared" si="55"/>
        <v>0.31416254125412552</v>
      </c>
      <c r="AW50" s="10">
        <f t="shared" si="55"/>
        <v>0.31416254125412552</v>
      </c>
      <c r="AX50" s="10">
        <f t="shared" si="55"/>
        <v>0.73463971397139727</v>
      </c>
      <c r="AY50" s="10">
        <f t="shared" si="55"/>
        <v>0.5018889805647232</v>
      </c>
      <c r="AZ50" s="10">
        <f t="shared" si="55"/>
        <v>0.91600568390172343</v>
      </c>
      <c r="BA50" s="10">
        <f t="shared" si="55"/>
        <v>0.91600568390172343</v>
      </c>
      <c r="BB50" s="10">
        <f t="shared" si="55"/>
        <v>0.5018889805647232</v>
      </c>
      <c r="BD50">
        <v>20</v>
      </c>
      <c r="BE50" s="9">
        <f t="shared" si="68"/>
        <v>0</v>
      </c>
      <c r="BF50" s="9">
        <f t="shared" si="56"/>
        <v>0</v>
      </c>
      <c r="BG50" s="9">
        <f t="shared" si="56"/>
        <v>0</v>
      </c>
      <c r="BH50" s="9">
        <f t="shared" si="56"/>
        <v>0</v>
      </c>
      <c r="BI50" s="9">
        <f t="shared" si="56"/>
        <v>0</v>
      </c>
      <c r="BJ50" s="9">
        <f t="shared" si="56"/>
        <v>0</v>
      </c>
      <c r="BK50" s="9">
        <f t="shared" si="56"/>
        <v>0</v>
      </c>
      <c r="BL50" s="9">
        <f t="shared" si="56"/>
        <v>0</v>
      </c>
      <c r="BM50" s="9">
        <f t="shared" si="56"/>
        <v>0</v>
      </c>
    </row>
    <row r="51" spans="1:65" x14ac:dyDescent="0.25">
      <c r="A51">
        <v>22</v>
      </c>
      <c r="B51" s="3">
        <f t="shared" si="57"/>
        <v>0</v>
      </c>
      <c r="C51" s="3">
        <f t="shared" si="57"/>
        <v>0</v>
      </c>
      <c r="D51" s="3">
        <f t="shared" si="57"/>
        <v>0</v>
      </c>
      <c r="E51" s="3">
        <f t="shared" si="57"/>
        <v>0</v>
      </c>
      <c r="F51" s="3">
        <f t="shared" si="57"/>
        <v>0</v>
      </c>
      <c r="G51" s="3">
        <f t="shared" si="57"/>
        <v>0</v>
      </c>
      <c r="H51" s="3">
        <f t="shared" si="57"/>
        <v>0</v>
      </c>
      <c r="I51" s="3">
        <f t="shared" si="57"/>
        <v>0</v>
      </c>
      <c r="J51" s="3">
        <f t="shared" si="57"/>
        <v>0</v>
      </c>
      <c r="L51" s="2">
        <v>22</v>
      </c>
      <c r="M51" s="5">
        <f>B51*(1/CRUISE_INFO!$B$2/CRUISE_INFO!$B$4)</f>
        <v>0</v>
      </c>
      <c r="N51" s="5">
        <f>C51*(1/CRUISE_INFO!$B$2/CRUISE_INFO!$B$4)</f>
        <v>0</v>
      </c>
      <c r="O51" s="5">
        <f>D51*(1/CRUISE_INFO!$B$2/CRUISE_INFO!$B$4)</f>
        <v>0</v>
      </c>
      <c r="P51" s="5">
        <f>E51*(1/CRUISE_INFO!$B$2/CRUISE_INFO!$B$4)</f>
        <v>0</v>
      </c>
      <c r="Q51" s="5">
        <f>F51*(1/CRUISE_INFO!$B$2/CRUISE_INFO!$B$4)</f>
        <v>0</v>
      </c>
      <c r="R51" s="5">
        <f>G51*(1/CRUISE_INFO!$B$2/CRUISE_INFO!$B$4)</f>
        <v>0</v>
      </c>
      <c r="S51" s="5">
        <f>H51*(1/CRUISE_INFO!$B$2/CRUISE_INFO!$B$4)</f>
        <v>0</v>
      </c>
      <c r="T51" s="5">
        <f>I51*(1/CRUISE_INFO!$B$2/CRUISE_INFO!$B$4)</f>
        <v>0</v>
      </c>
      <c r="U51" s="5">
        <f>J51*(1/CRUISE_INFO!$B$2/CRUISE_INFO!$B$4)</f>
        <v>0</v>
      </c>
      <c r="W51">
        <v>22</v>
      </c>
      <c r="X51" s="9">
        <f t="shared" si="58"/>
        <v>0</v>
      </c>
      <c r="Y51" s="9">
        <f t="shared" si="46"/>
        <v>0</v>
      </c>
      <c r="Z51" s="9">
        <f t="shared" si="47"/>
        <v>0</v>
      </c>
      <c r="AA51" s="9">
        <f t="shared" si="48"/>
        <v>0</v>
      </c>
      <c r="AB51" s="9">
        <f t="shared" si="49"/>
        <v>0</v>
      </c>
      <c r="AC51" s="9">
        <f t="shared" si="50"/>
        <v>0</v>
      </c>
      <c r="AD51" s="9">
        <f t="shared" si="51"/>
        <v>0</v>
      </c>
      <c r="AE51" s="9">
        <f t="shared" si="52"/>
        <v>0</v>
      </c>
      <c r="AF51" s="9">
        <f t="shared" si="53"/>
        <v>0</v>
      </c>
      <c r="AH51">
        <v>22</v>
      </c>
      <c r="AI51" s="1">
        <f t="shared" si="59"/>
        <v>2.4048620000000001</v>
      </c>
      <c r="AJ51" s="1">
        <f t="shared" si="54"/>
        <v>1.2814950000000001</v>
      </c>
      <c r="AK51" s="1">
        <f t="shared" si="60"/>
        <v>0.78944500000000006</v>
      </c>
      <c r="AL51" s="1">
        <f t="shared" si="61"/>
        <v>0.78944500000000006</v>
      </c>
      <c r="AM51" s="1">
        <f t="shared" si="62"/>
        <v>1.902946</v>
      </c>
      <c r="AN51" s="1">
        <f t="shared" si="63"/>
        <v>1.2814950000000001</v>
      </c>
      <c r="AO51" s="1">
        <f t="shared" si="64"/>
        <v>2.4048620000000001</v>
      </c>
      <c r="AP51" s="1">
        <f t="shared" si="65"/>
        <v>2.4048620000000001</v>
      </c>
      <c r="AQ51" s="1">
        <f t="shared" si="66"/>
        <v>1.2814950000000001</v>
      </c>
      <c r="AS51">
        <v>22</v>
      </c>
      <c r="AT51" s="10">
        <f t="shared" si="67"/>
        <v>0.91102367812538843</v>
      </c>
      <c r="AU51" s="10">
        <f t="shared" si="55"/>
        <v>0.48546331905917872</v>
      </c>
      <c r="AV51" s="10">
        <f t="shared" si="55"/>
        <v>0.29906210318001503</v>
      </c>
      <c r="AW51" s="10">
        <f t="shared" si="55"/>
        <v>0.29906210318001503</v>
      </c>
      <c r="AX51" s="10">
        <f t="shared" si="55"/>
        <v>0.72088496728460738</v>
      </c>
      <c r="AY51" s="10">
        <f t="shared" si="55"/>
        <v>0.48546331905917872</v>
      </c>
      <c r="AZ51" s="10">
        <f t="shared" si="55"/>
        <v>0.91102367812538843</v>
      </c>
      <c r="BA51" s="10">
        <f t="shared" si="55"/>
        <v>0.91102367812538843</v>
      </c>
      <c r="BB51" s="10">
        <f t="shared" si="55"/>
        <v>0.48546331905917872</v>
      </c>
      <c r="BD51">
        <v>22</v>
      </c>
      <c r="BE51" s="9">
        <f t="shared" si="68"/>
        <v>0</v>
      </c>
      <c r="BF51" s="9">
        <f t="shared" si="56"/>
        <v>0</v>
      </c>
      <c r="BG51" s="9">
        <f t="shared" si="56"/>
        <v>0</v>
      </c>
      <c r="BH51" s="9">
        <f t="shared" si="56"/>
        <v>0</v>
      </c>
      <c r="BI51" s="9">
        <f t="shared" si="56"/>
        <v>0</v>
      </c>
      <c r="BJ51" s="9">
        <f t="shared" si="56"/>
        <v>0</v>
      </c>
      <c r="BK51" s="9">
        <f t="shared" si="56"/>
        <v>0</v>
      </c>
      <c r="BL51" s="9">
        <f t="shared" si="56"/>
        <v>0</v>
      </c>
      <c r="BM51" s="9">
        <f t="shared" si="56"/>
        <v>0</v>
      </c>
    </row>
    <row r="52" spans="1:65" x14ac:dyDescent="0.25">
      <c r="A52">
        <v>24</v>
      </c>
      <c r="B52" s="3">
        <f t="shared" si="57"/>
        <v>0</v>
      </c>
      <c r="C52" s="3">
        <f t="shared" si="57"/>
        <v>0</v>
      </c>
      <c r="D52" s="3">
        <f t="shared" si="57"/>
        <v>0</v>
      </c>
      <c r="E52" s="3">
        <f t="shared" si="57"/>
        <v>0</v>
      </c>
      <c r="F52" s="3">
        <f t="shared" si="57"/>
        <v>0</v>
      </c>
      <c r="G52" s="3">
        <f t="shared" si="57"/>
        <v>0</v>
      </c>
      <c r="H52" s="3">
        <f t="shared" si="57"/>
        <v>0</v>
      </c>
      <c r="I52" s="3">
        <f t="shared" si="57"/>
        <v>0</v>
      </c>
      <c r="J52" s="3">
        <f t="shared" si="57"/>
        <v>0</v>
      </c>
      <c r="L52" s="2">
        <v>24</v>
      </c>
      <c r="M52" s="5">
        <f>B52*(1/CRUISE_INFO!$B$2/CRUISE_INFO!$B$4)</f>
        <v>0</v>
      </c>
      <c r="N52" s="5">
        <f>C52*(1/CRUISE_INFO!$B$2/CRUISE_INFO!$B$4)</f>
        <v>0</v>
      </c>
      <c r="O52" s="5">
        <f>D52*(1/CRUISE_INFO!$B$2/CRUISE_INFO!$B$4)</f>
        <v>0</v>
      </c>
      <c r="P52" s="5">
        <f>E52*(1/CRUISE_INFO!$B$2/CRUISE_INFO!$B$4)</f>
        <v>0</v>
      </c>
      <c r="Q52" s="5">
        <f>F52*(1/CRUISE_INFO!$B$2/CRUISE_INFO!$B$4)</f>
        <v>0</v>
      </c>
      <c r="R52" s="5">
        <f>G52*(1/CRUISE_INFO!$B$2/CRUISE_INFO!$B$4)</f>
        <v>0</v>
      </c>
      <c r="S52" s="5">
        <f>H52*(1/CRUISE_INFO!$B$2/CRUISE_INFO!$B$4)</f>
        <v>0</v>
      </c>
      <c r="T52" s="5">
        <f>I52*(1/CRUISE_INFO!$B$2/CRUISE_INFO!$B$4)</f>
        <v>0</v>
      </c>
      <c r="U52" s="5">
        <f>J52*(1/CRUISE_INFO!$B$2/CRUISE_INFO!$B$4)</f>
        <v>0</v>
      </c>
      <c r="W52">
        <v>24</v>
      </c>
      <c r="X52" s="9">
        <f t="shared" si="58"/>
        <v>0</v>
      </c>
      <c r="Y52" s="9">
        <f t="shared" si="46"/>
        <v>0</v>
      </c>
      <c r="Z52" s="9">
        <f t="shared" si="47"/>
        <v>0</v>
      </c>
      <c r="AA52" s="9">
        <f t="shared" si="48"/>
        <v>0</v>
      </c>
      <c r="AB52" s="9">
        <f t="shared" si="49"/>
        <v>0</v>
      </c>
      <c r="AC52" s="9">
        <f t="shared" si="50"/>
        <v>0</v>
      </c>
      <c r="AD52" s="9">
        <f t="shared" si="51"/>
        <v>0</v>
      </c>
      <c r="AE52" s="9">
        <f t="shared" si="52"/>
        <v>0</v>
      </c>
      <c r="AF52" s="9">
        <f t="shared" si="53"/>
        <v>0</v>
      </c>
      <c r="AH52">
        <v>24</v>
      </c>
      <c r="AI52" s="1">
        <f t="shared" si="59"/>
        <v>2.8488859999999998</v>
      </c>
      <c r="AJ52" s="1">
        <f t="shared" si="54"/>
        <v>1.481757</v>
      </c>
      <c r="AK52" s="1">
        <f t="shared" si="60"/>
        <v>0.90048099999999986</v>
      </c>
      <c r="AL52" s="1">
        <f t="shared" si="61"/>
        <v>0.90048099999999986</v>
      </c>
      <c r="AM52" s="1">
        <f t="shared" si="62"/>
        <v>2.2285620000000002</v>
      </c>
      <c r="AN52" s="1">
        <f t="shared" si="63"/>
        <v>1.481757</v>
      </c>
      <c r="AO52" s="1">
        <f t="shared" si="64"/>
        <v>2.8488859999999998</v>
      </c>
      <c r="AP52" s="1">
        <f t="shared" si="65"/>
        <v>2.8488859999999998</v>
      </c>
      <c r="AQ52" s="1">
        <f t="shared" si="66"/>
        <v>1.481757</v>
      </c>
      <c r="AS52">
        <v>24</v>
      </c>
      <c r="AT52" s="10">
        <f t="shared" si="67"/>
        <v>0.90685416921321771</v>
      </c>
      <c r="AU52" s="10">
        <f t="shared" si="55"/>
        <v>0.47167121226011494</v>
      </c>
      <c r="AV52" s="10">
        <f t="shared" si="55"/>
        <v>0.28664009340748886</v>
      </c>
      <c r="AW52" s="10">
        <f t="shared" si="55"/>
        <v>0.28664009340748886</v>
      </c>
      <c r="AX52" s="10">
        <f t="shared" si="55"/>
        <v>0.7093933351668501</v>
      </c>
      <c r="AY52" s="10">
        <f t="shared" si="55"/>
        <v>0.47167121226011494</v>
      </c>
      <c r="AZ52" s="10">
        <f t="shared" si="55"/>
        <v>0.90685416921321771</v>
      </c>
      <c r="BA52" s="10">
        <f t="shared" si="55"/>
        <v>0.90685416921321771</v>
      </c>
      <c r="BB52" s="10">
        <f t="shared" si="55"/>
        <v>0.47167121226011494</v>
      </c>
      <c r="BD52">
        <v>24</v>
      </c>
      <c r="BE52" s="9">
        <f t="shared" si="68"/>
        <v>0</v>
      </c>
      <c r="BF52" s="9">
        <f t="shared" si="56"/>
        <v>0</v>
      </c>
      <c r="BG52" s="9">
        <f t="shared" si="56"/>
        <v>0</v>
      </c>
      <c r="BH52" s="9">
        <f t="shared" si="56"/>
        <v>0</v>
      </c>
      <c r="BI52" s="9">
        <f t="shared" si="56"/>
        <v>0</v>
      </c>
      <c r="BJ52" s="9">
        <f t="shared" si="56"/>
        <v>0</v>
      </c>
      <c r="BK52" s="9">
        <f t="shared" si="56"/>
        <v>0</v>
      </c>
      <c r="BL52" s="9">
        <f t="shared" si="56"/>
        <v>0</v>
      </c>
      <c r="BM52" s="9">
        <f t="shared" si="56"/>
        <v>0</v>
      </c>
    </row>
    <row r="53" spans="1:65" x14ac:dyDescent="0.25">
      <c r="A53">
        <v>26</v>
      </c>
      <c r="B53" s="3">
        <f t="shared" si="57"/>
        <v>0</v>
      </c>
      <c r="C53" s="3">
        <f t="shared" si="57"/>
        <v>0</v>
      </c>
      <c r="D53" s="3">
        <f t="shared" si="57"/>
        <v>0</v>
      </c>
      <c r="E53" s="3">
        <f t="shared" si="57"/>
        <v>0</v>
      </c>
      <c r="F53" s="3">
        <f t="shared" si="57"/>
        <v>0</v>
      </c>
      <c r="G53" s="3">
        <f t="shared" si="57"/>
        <v>0</v>
      </c>
      <c r="H53" s="3">
        <f t="shared" si="57"/>
        <v>0</v>
      </c>
      <c r="I53" s="3">
        <f t="shared" si="57"/>
        <v>0</v>
      </c>
      <c r="J53" s="3">
        <f t="shared" si="57"/>
        <v>0</v>
      </c>
      <c r="L53" s="2">
        <v>26</v>
      </c>
      <c r="M53" s="5">
        <f>B53*(1/CRUISE_INFO!$B$2/CRUISE_INFO!$B$4)</f>
        <v>0</v>
      </c>
      <c r="N53" s="5">
        <f>C53*(1/CRUISE_INFO!$B$2/CRUISE_INFO!$B$4)</f>
        <v>0</v>
      </c>
      <c r="O53" s="5">
        <f>D53*(1/CRUISE_INFO!$B$2/CRUISE_INFO!$B$4)</f>
        <v>0</v>
      </c>
      <c r="P53" s="5">
        <f>E53*(1/CRUISE_INFO!$B$2/CRUISE_INFO!$B$4)</f>
        <v>0</v>
      </c>
      <c r="Q53" s="5">
        <f>F53*(1/CRUISE_INFO!$B$2/CRUISE_INFO!$B$4)</f>
        <v>0</v>
      </c>
      <c r="R53" s="5">
        <f>G53*(1/CRUISE_INFO!$B$2/CRUISE_INFO!$B$4)</f>
        <v>0</v>
      </c>
      <c r="S53" s="5">
        <f>H53*(1/CRUISE_INFO!$B$2/CRUISE_INFO!$B$4)</f>
        <v>0</v>
      </c>
      <c r="T53" s="5">
        <f>I53*(1/CRUISE_INFO!$B$2/CRUISE_INFO!$B$4)</f>
        <v>0</v>
      </c>
      <c r="U53" s="5">
        <f>J53*(1/CRUISE_INFO!$B$2/CRUISE_INFO!$B$4)</f>
        <v>0</v>
      </c>
      <c r="W53">
        <v>26</v>
      </c>
      <c r="X53" s="9">
        <f t="shared" si="58"/>
        <v>0</v>
      </c>
      <c r="Y53" s="9">
        <f t="shared" si="46"/>
        <v>0</v>
      </c>
      <c r="Z53" s="9">
        <f t="shared" si="47"/>
        <v>0</v>
      </c>
      <c r="AA53" s="9">
        <f t="shared" si="48"/>
        <v>0</v>
      </c>
      <c r="AB53" s="9">
        <f t="shared" si="49"/>
        <v>0</v>
      </c>
      <c r="AC53" s="9">
        <f t="shared" si="50"/>
        <v>0</v>
      </c>
      <c r="AD53" s="9">
        <f t="shared" si="51"/>
        <v>0</v>
      </c>
      <c r="AE53" s="9">
        <f t="shared" si="52"/>
        <v>0</v>
      </c>
      <c r="AF53" s="9">
        <f t="shared" si="53"/>
        <v>0</v>
      </c>
      <c r="AH53">
        <v>26</v>
      </c>
      <c r="AI53" s="1">
        <f t="shared" si="59"/>
        <v>3.3304299999999998</v>
      </c>
      <c r="AJ53" s="1">
        <f t="shared" si="54"/>
        <v>1.6957070000000001</v>
      </c>
      <c r="AK53" s="1">
        <f t="shared" si="60"/>
        <v>1.0184850000000001</v>
      </c>
      <c r="AL53" s="1">
        <f t="shared" si="61"/>
        <v>1.0184850000000001</v>
      </c>
      <c r="AM53" s="1">
        <f t="shared" si="62"/>
        <v>2.5795379999999999</v>
      </c>
      <c r="AN53" s="1">
        <f t="shared" si="63"/>
        <v>1.6957070000000001</v>
      </c>
      <c r="AO53" s="1">
        <f t="shared" si="64"/>
        <v>3.3304299999999998</v>
      </c>
      <c r="AP53" s="1">
        <f t="shared" si="65"/>
        <v>3.3304299999999998</v>
      </c>
      <c r="AQ53" s="1">
        <f t="shared" si="66"/>
        <v>1.6957070000000001</v>
      </c>
      <c r="AS53">
        <v>26</v>
      </c>
      <c r="AT53" s="10">
        <f t="shared" si="67"/>
        <v>0.90331345757849946</v>
      </c>
      <c r="AU53" s="10">
        <f t="shared" si="55"/>
        <v>0.45992708245183495</v>
      </c>
      <c r="AV53" s="10">
        <f t="shared" si="55"/>
        <v>0.27624397055090127</v>
      </c>
      <c r="AW53" s="10">
        <f t="shared" si="55"/>
        <v>0.27624397055090127</v>
      </c>
      <c r="AX53" s="10">
        <f t="shared" si="55"/>
        <v>0.69964881103494969</v>
      </c>
      <c r="AY53" s="10">
        <f t="shared" si="55"/>
        <v>0.45992708245183495</v>
      </c>
      <c r="AZ53" s="10">
        <f t="shared" si="55"/>
        <v>0.90331345757849946</v>
      </c>
      <c r="BA53" s="10">
        <f t="shared" si="55"/>
        <v>0.90331345757849946</v>
      </c>
      <c r="BB53" s="10">
        <f t="shared" si="55"/>
        <v>0.45992708245183495</v>
      </c>
      <c r="BD53">
        <v>26</v>
      </c>
      <c r="BE53" s="9">
        <f t="shared" si="68"/>
        <v>0</v>
      </c>
      <c r="BF53" s="9">
        <f t="shared" si="56"/>
        <v>0</v>
      </c>
      <c r="BG53" s="9">
        <f t="shared" si="56"/>
        <v>0</v>
      </c>
      <c r="BH53" s="9">
        <f t="shared" si="56"/>
        <v>0</v>
      </c>
      <c r="BI53" s="9">
        <f t="shared" si="56"/>
        <v>0</v>
      </c>
      <c r="BJ53" s="9">
        <f t="shared" si="56"/>
        <v>0</v>
      </c>
      <c r="BK53" s="9">
        <f t="shared" si="56"/>
        <v>0</v>
      </c>
      <c r="BL53" s="9">
        <f t="shared" si="56"/>
        <v>0</v>
      </c>
      <c r="BM53" s="9">
        <f t="shared" si="56"/>
        <v>0</v>
      </c>
    </row>
    <row r="54" spans="1:65" x14ac:dyDescent="0.25">
      <c r="A54">
        <v>28</v>
      </c>
      <c r="B54" s="3">
        <f t="shared" si="57"/>
        <v>0</v>
      </c>
      <c r="C54" s="3">
        <f t="shared" si="57"/>
        <v>0</v>
      </c>
      <c r="D54" s="3">
        <f t="shared" si="57"/>
        <v>0</v>
      </c>
      <c r="E54" s="3">
        <f t="shared" si="57"/>
        <v>0</v>
      </c>
      <c r="F54" s="3">
        <f t="shared" si="57"/>
        <v>0</v>
      </c>
      <c r="G54" s="3">
        <f t="shared" si="57"/>
        <v>0</v>
      </c>
      <c r="H54" s="3">
        <f t="shared" si="57"/>
        <v>0</v>
      </c>
      <c r="I54" s="3">
        <f t="shared" si="57"/>
        <v>0</v>
      </c>
      <c r="J54" s="3">
        <f t="shared" si="57"/>
        <v>0</v>
      </c>
      <c r="L54" s="2">
        <v>28</v>
      </c>
      <c r="M54" s="5">
        <f>B54*(1/CRUISE_INFO!$B$2/CRUISE_INFO!$B$4)</f>
        <v>0</v>
      </c>
      <c r="N54" s="5">
        <f>C54*(1/CRUISE_INFO!$B$2/CRUISE_INFO!$B$4)</f>
        <v>0</v>
      </c>
      <c r="O54" s="5">
        <f>D54*(1/CRUISE_INFO!$B$2/CRUISE_INFO!$B$4)</f>
        <v>0</v>
      </c>
      <c r="P54" s="5">
        <f>E54*(1/CRUISE_INFO!$B$2/CRUISE_INFO!$B$4)</f>
        <v>0</v>
      </c>
      <c r="Q54" s="5">
        <f>F54*(1/CRUISE_INFO!$B$2/CRUISE_INFO!$B$4)</f>
        <v>0</v>
      </c>
      <c r="R54" s="5">
        <f>G54*(1/CRUISE_INFO!$B$2/CRUISE_INFO!$B$4)</f>
        <v>0</v>
      </c>
      <c r="S54" s="5">
        <f>H54*(1/CRUISE_INFO!$B$2/CRUISE_INFO!$B$4)</f>
        <v>0</v>
      </c>
      <c r="T54" s="5">
        <f>I54*(1/CRUISE_INFO!$B$2/CRUISE_INFO!$B$4)</f>
        <v>0</v>
      </c>
      <c r="U54" s="5">
        <f>J54*(1/CRUISE_INFO!$B$2/CRUISE_INFO!$B$4)</f>
        <v>0</v>
      </c>
      <c r="W54">
        <v>28</v>
      </c>
      <c r="X54" s="9">
        <f t="shared" si="58"/>
        <v>0</v>
      </c>
      <c r="Y54" s="9">
        <f t="shared" si="46"/>
        <v>0</v>
      </c>
      <c r="Z54" s="9">
        <f t="shared" si="47"/>
        <v>0</v>
      </c>
      <c r="AA54" s="9">
        <f t="shared" si="48"/>
        <v>0</v>
      </c>
      <c r="AB54" s="9">
        <f t="shared" si="49"/>
        <v>0</v>
      </c>
      <c r="AC54" s="9">
        <f t="shared" si="50"/>
        <v>0</v>
      </c>
      <c r="AD54" s="9">
        <f t="shared" si="51"/>
        <v>0</v>
      </c>
      <c r="AE54" s="9">
        <f t="shared" si="52"/>
        <v>0</v>
      </c>
      <c r="AF54" s="9">
        <f t="shared" si="53"/>
        <v>0</v>
      </c>
      <c r="AH54">
        <v>28</v>
      </c>
      <c r="AI54" s="1">
        <f t="shared" si="59"/>
        <v>3.849494</v>
      </c>
      <c r="AJ54" s="1">
        <f t="shared" si="54"/>
        <v>1.9233449999999999</v>
      </c>
      <c r="AK54" s="1">
        <f t="shared" si="60"/>
        <v>1.1434570000000002</v>
      </c>
      <c r="AL54" s="1">
        <f t="shared" si="61"/>
        <v>1.1434570000000002</v>
      </c>
      <c r="AM54" s="1">
        <f t="shared" si="62"/>
        <v>2.9558740000000001</v>
      </c>
      <c r="AN54" s="1">
        <f t="shared" si="63"/>
        <v>1.9233449999999999</v>
      </c>
      <c r="AO54" s="1">
        <f t="shared" si="64"/>
        <v>3.849494</v>
      </c>
      <c r="AP54" s="1">
        <f t="shared" si="65"/>
        <v>3.849494</v>
      </c>
      <c r="AQ54" s="1">
        <f t="shared" si="66"/>
        <v>1.9233449999999999</v>
      </c>
      <c r="AS54">
        <v>28</v>
      </c>
      <c r="AT54" s="10">
        <f t="shared" si="67"/>
        <v>0.90026932114980218</v>
      </c>
      <c r="AU54" s="10">
        <f t="shared" si="55"/>
        <v>0.44980677914730249</v>
      </c>
      <c r="AV54" s="10">
        <f t="shared" si="55"/>
        <v>0.26741677143904874</v>
      </c>
      <c r="AW54" s="10">
        <f t="shared" si="55"/>
        <v>0.26741677143904874</v>
      </c>
      <c r="AX54" s="10">
        <f t="shared" si="55"/>
        <v>0.69128116042896814</v>
      </c>
      <c r="AY54" s="10">
        <f t="shared" si="55"/>
        <v>0.44980677914730249</v>
      </c>
      <c r="AZ54" s="10">
        <f t="shared" si="55"/>
        <v>0.90026932114980218</v>
      </c>
      <c r="BA54" s="10">
        <f t="shared" si="55"/>
        <v>0.90026932114980218</v>
      </c>
      <c r="BB54" s="10">
        <f t="shared" si="55"/>
        <v>0.44980677914730249</v>
      </c>
      <c r="BD54">
        <v>28</v>
      </c>
      <c r="BE54" s="9">
        <f t="shared" si="68"/>
        <v>0</v>
      </c>
      <c r="BF54" s="9">
        <f t="shared" si="56"/>
        <v>0</v>
      </c>
      <c r="BG54" s="9">
        <f t="shared" si="56"/>
        <v>0</v>
      </c>
      <c r="BH54" s="9">
        <f t="shared" si="56"/>
        <v>0</v>
      </c>
      <c r="BI54" s="9">
        <f t="shared" si="56"/>
        <v>0</v>
      </c>
      <c r="BJ54" s="9">
        <f t="shared" si="56"/>
        <v>0</v>
      </c>
      <c r="BK54" s="9">
        <f t="shared" si="56"/>
        <v>0</v>
      </c>
      <c r="BL54" s="9">
        <f t="shared" si="56"/>
        <v>0</v>
      </c>
      <c r="BM54" s="9">
        <f t="shared" si="56"/>
        <v>0</v>
      </c>
    </row>
    <row r="55" spans="1:65" x14ac:dyDescent="0.25">
      <c r="A55" s="4" t="s">
        <v>7</v>
      </c>
      <c r="B55" s="3">
        <f t="shared" si="57"/>
        <v>0</v>
      </c>
      <c r="C55" s="3">
        <f t="shared" si="57"/>
        <v>0</v>
      </c>
      <c r="D55" s="3">
        <f t="shared" si="57"/>
        <v>0</v>
      </c>
      <c r="E55" s="3">
        <f t="shared" si="57"/>
        <v>0</v>
      </c>
      <c r="F55" s="3">
        <f t="shared" si="57"/>
        <v>0</v>
      </c>
      <c r="G55" s="3">
        <f t="shared" si="57"/>
        <v>0</v>
      </c>
      <c r="H55" s="3">
        <f t="shared" si="57"/>
        <v>0</v>
      </c>
      <c r="I55" s="3">
        <f t="shared" si="57"/>
        <v>0</v>
      </c>
      <c r="J55" s="3">
        <f t="shared" si="57"/>
        <v>0</v>
      </c>
      <c r="L55" s="2">
        <v>30</v>
      </c>
      <c r="M55" s="5">
        <f>B55*(1/CRUISE_INFO!$B$2/CRUISE_INFO!$B$4)</f>
        <v>0</v>
      </c>
      <c r="N55" s="5">
        <f>C55*(1/CRUISE_INFO!$B$2/CRUISE_INFO!$B$4)</f>
        <v>0</v>
      </c>
      <c r="O55" s="5">
        <f>D55*(1/CRUISE_INFO!$B$2/CRUISE_INFO!$B$4)</f>
        <v>0</v>
      </c>
      <c r="P55" s="5">
        <f>E55*(1/CRUISE_INFO!$B$2/CRUISE_INFO!$B$4)</f>
        <v>0</v>
      </c>
      <c r="Q55" s="5">
        <f>F55*(1/CRUISE_INFO!$B$2/CRUISE_INFO!$B$4)</f>
        <v>0</v>
      </c>
      <c r="R55" s="5">
        <f>G55*(1/CRUISE_INFO!$B$2/CRUISE_INFO!$B$4)</f>
        <v>0</v>
      </c>
      <c r="S55" s="5">
        <f>H55*(1/CRUISE_INFO!$B$2/CRUISE_INFO!$B$4)</f>
        <v>0</v>
      </c>
      <c r="T55" s="5">
        <f>I55*(1/CRUISE_INFO!$B$2/CRUISE_INFO!$B$4)</f>
        <v>0</v>
      </c>
      <c r="U55" s="5">
        <f>J55*(1/CRUISE_INFO!$B$2/CRUISE_INFO!$B$4)</f>
        <v>0</v>
      </c>
      <c r="W55">
        <v>30</v>
      </c>
      <c r="X55" s="9">
        <f t="shared" si="58"/>
        <v>0</v>
      </c>
      <c r="Y55" s="9">
        <f t="shared" si="46"/>
        <v>0</v>
      </c>
      <c r="Z55" s="9">
        <f t="shared" si="47"/>
        <v>0</v>
      </c>
      <c r="AA55" s="9">
        <f t="shared" si="48"/>
        <v>0</v>
      </c>
      <c r="AB55" s="9">
        <f t="shared" si="49"/>
        <v>0</v>
      </c>
      <c r="AC55" s="9">
        <f t="shared" si="50"/>
        <v>0</v>
      </c>
      <c r="AD55" s="9">
        <f t="shared" si="51"/>
        <v>0</v>
      </c>
      <c r="AE55" s="9">
        <f t="shared" si="52"/>
        <v>0</v>
      </c>
      <c r="AF55" s="9">
        <f t="shared" si="53"/>
        <v>0</v>
      </c>
      <c r="AH55">
        <v>30</v>
      </c>
      <c r="AI55" s="1">
        <f t="shared" si="59"/>
        <v>4.4060779999999999</v>
      </c>
      <c r="AJ55" s="1">
        <f t="shared" si="54"/>
        <v>2.1646710000000002</v>
      </c>
      <c r="AK55" s="1">
        <f t="shared" si="60"/>
        <v>1.2753970000000001</v>
      </c>
      <c r="AL55" s="1">
        <f t="shared" si="61"/>
        <v>1.2753970000000001</v>
      </c>
      <c r="AM55" s="1">
        <f t="shared" si="62"/>
        <v>3.3575699999999999</v>
      </c>
      <c r="AN55" s="1">
        <f t="shared" si="63"/>
        <v>2.1646710000000002</v>
      </c>
      <c r="AO55" s="1">
        <f t="shared" si="64"/>
        <v>4.4060779999999999</v>
      </c>
      <c r="AP55" s="1">
        <f t="shared" si="65"/>
        <v>4.4060779999999999</v>
      </c>
      <c r="AQ55" s="1">
        <f t="shared" si="66"/>
        <v>2.1646710000000002</v>
      </c>
      <c r="AS55">
        <v>30</v>
      </c>
      <c r="AT55" s="10">
        <f t="shared" si="67"/>
        <v>0.89762416982438986</v>
      </c>
      <c r="AU55" s="10">
        <f t="shared" si="55"/>
        <v>0.4409955995599561</v>
      </c>
      <c r="AV55" s="10">
        <f t="shared" si="55"/>
        <v>0.25982907550014267</v>
      </c>
      <c r="AW55" s="10">
        <f t="shared" si="55"/>
        <v>0.25982907550014267</v>
      </c>
      <c r="AX55" s="10">
        <f t="shared" si="55"/>
        <v>0.68401784622906736</v>
      </c>
      <c r="AY55" s="10">
        <f t="shared" si="55"/>
        <v>0.4409955995599561</v>
      </c>
      <c r="AZ55" s="10">
        <f t="shared" si="55"/>
        <v>0.89762416982438986</v>
      </c>
      <c r="BA55" s="10">
        <f t="shared" si="55"/>
        <v>0.89762416982438986</v>
      </c>
      <c r="BB55" s="10">
        <f t="shared" si="55"/>
        <v>0.4409955995599561</v>
      </c>
      <c r="BD55">
        <v>30</v>
      </c>
      <c r="BE55" s="9">
        <f t="shared" si="68"/>
        <v>0</v>
      </c>
      <c r="BF55" s="9">
        <f t="shared" si="56"/>
        <v>0</v>
      </c>
      <c r="BG55" s="9">
        <f t="shared" si="56"/>
        <v>0</v>
      </c>
      <c r="BH55" s="9">
        <f t="shared" si="56"/>
        <v>0</v>
      </c>
      <c r="BI55" s="9">
        <f t="shared" si="56"/>
        <v>0</v>
      </c>
      <c r="BJ55" s="9">
        <f t="shared" si="56"/>
        <v>0</v>
      </c>
      <c r="BK55" s="9">
        <f t="shared" si="56"/>
        <v>0</v>
      </c>
      <c r="BL55" s="9">
        <f t="shared" si="56"/>
        <v>0</v>
      </c>
      <c r="BM55" s="9">
        <f t="shared" si="56"/>
        <v>0</v>
      </c>
    </row>
    <row r="56" spans="1:65" x14ac:dyDescent="0.25">
      <c r="B56" s="20">
        <f>SUM(B41:B55)</f>
        <v>0</v>
      </c>
      <c r="C56" s="20">
        <f t="shared" ref="C56:J56" si="69">SUM(C41:C55)</f>
        <v>23</v>
      </c>
      <c r="D56" s="20">
        <f t="shared" si="69"/>
        <v>4</v>
      </c>
      <c r="E56" s="20">
        <f t="shared" si="69"/>
        <v>0</v>
      </c>
      <c r="F56" s="20">
        <f t="shared" si="69"/>
        <v>0</v>
      </c>
      <c r="G56" s="20">
        <f t="shared" si="69"/>
        <v>0</v>
      </c>
      <c r="H56" s="20">
        <f t="shared" si="69"/>
        <v>0</v>
      </c>
      <c r="I56" s="20">
        <f t="shared" si="69"/>
        <v>0</v>
      </c>
      <c r="J56" s="20">
        <f t="shared" si="69"/>
        <v>0</v>
      </c>
      <c r="U56" s="6">
        <f>SUM(M41:U55)</f>
        <v>180</v>
      </c>
    </row>
    <row r="57" spans="1:65" x14ac:dyDescent="0.25">
      <c r="J57" s="19">
        <f>SUM(B41:J55)</f>
        <v>27</v>
      </c>
      <c r="AF57" s="7">
        <f>SUM(X41:AF55)</f>
        <v>104.71680000000001</v>
      </c>
      <c r="BL57" t="s">
        <v>22</v>
      </c>
      <c r="BM57" s="7">
        <f>SUM(BE41:BM55)</f>
        <v>64.879153333333335</v>
      </c>
    </row>
  </sheetData>
  <sheetProtection algorithmName="SHA-512" hashValue="kufb32YVYr8TRL9mcoBlkU70hgKcYM9x+0zTIE1qXDpN/yCklI7FR0dNlpk9RqmpRcRe1V9noI3hX3j9HSvw7Q==" saltValue="q6IY4OjMW8vLikHJpMdOqw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Read Me</vt:lpstr>
      <vt:lpstr>CRUISE_INFO</vt:lpstr>
      <vt:lpstr>CRUISE DATA</vt:lpstr>
      <vt:lpstr>BAF PLOTS (2)</vt:lpstr>
      <vt:lpstr>FIXED PLOTS</vt:lpstr>
    </vt:vector>
  </TitlesOfParts>
  <Company>West Virginia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Jamie Schuler</dc:creator>
  <cp:lastModifiedBy>Jamie Schuler</cp:lastModifiedBy>
  <dcterms:created xsi:type="dcterms:W3CDTF">2021-10-22T13:46:07Z</dcterms:created>
  <dcterms:modified xsi:type="dcterms:W3CDTF">2023-09-29T14:39:06Z</dcterms:modified>
</cp:coreProperties>
</file>